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5" yWindow="-45" windowWidth="19440" windowHeight="10095" tabRatio="799" activeTab="6"/>
  </bookViews>
  <sheets>
    <sheet name="qAF" sheetId="5" r:id="rId1"/>
    <sheet name="qActive" sheetId="6" r:id="rId2"/>
    <sheet name="qL&amp;MF" sheetId="10" r:id="rId3"/>
    <sheet name="qSCF" sheetId="1" r:id="rId4"/>
    <sheet name="qIF" sheetId="11" r:id="rId5"/>
    <sheet name="qFF" sheetId="12" r:id="rId6"/>
    <sheet name="qMCF" sheetId="4" r:id="rId7"/>
    <sheet name="qCF" sheetId="13" r:id="rId8"/>
    <sheet name="qTP" sheetId="3" r:id="rId9"/>
    <sheet name="qMAF" sheetId="7" r:id="rId10"/>
    <sheet name="qLF" sheetId="8" r:id="rId11"/>
    <sheet name="qMMF" sheetId="9" r:id="rId12"/>
    <sheet name="qDB" sheetId="2" r:id="rId13"/>
  </sheets>
  <externalReferences>
    <externalReference r:id="rId14"/>
  </externalReferences>
  <definedNames>
    <definedName name="_Fill" hidden="1">#REF!</definedName>
    <definedName name="_xlnm._FilterDatabase" localSheetId="11" hidden="1">qMMF!$B$11:$H$14</definedName>
    <definedName name="_xlnm._FilterDatabase" localSheetId="8" hidden="1">qTP!$C$31:$H$39</definedName>
    <definedName name="Document_array">{"Book1","data.xls"}</definedName>
    <definedName name="jj">{"Book1","data.xls"}</definedName>
    <definedName name="_xlnm.Print_Area" localSheetId="1">qActive!$A$1:$J$116</definedName>
    <definedName name="_xlnm.Print_Area" localSheetId="0">qAF!$A$1:$I$95</definedName>
    <definedName name="_xlnm.Print_Area" localSheetId="7">qCF!$A$1:$J$93</definedName>
    <definedName name="_xlnm.Print_Area" localSheetId="12">qDB!$A$1:$I$64</definedName>
    <definedName name="_xlnm.Print_Area" localSheetId="5">qFF!#REF!</definedName>
    <definedName name="_xlnm.Print_Area" localSheetId="4">qIF!$A$1:$J$89</definedName>
    <definedName name="_xlnm.Print_Area" localSheetId="2">'qL&amp;MF'!$A$1:$I$105</definedName>
    <definedName name="_xlnm.Print_Area" localSheetId="10">qLF!$A$1:$I$71</definedName>
    <definedName name="_xlnm.Print_Area" localSheetId="9">qMAF!$A$1:$H$92</definedName>
    <definedName name="_xlnm.Print_Area" localSheetId="6">qMCF!$A$1:$J$91</definedName>
    <definedName name="_xlnm.Print_Area" localSheetId="11">qMMF!$A$1:$H$55</definedName>
    <definedName name="_xlnm.Print_Area" localSheetId="3">qSCF!$A$1:$J$101</definedName>
    <definedName name="_xlnm.Print_Area" localSheetId="8">qTP!$A$1:$H$101</definedName>
    <definedName name="TaxTV">10%</definedName>
    <definedName name="TaxXL">5%</definedName>
  </definedNames>
  <calcPr calcId="145621"/>
</workbook>
</file>

<file path=xl/calcChain.xml><?xml version="1.0" encoding="utf-8"?>
<calcChain xmlns="http://schemas.openxmlformats.org/spreadsheetml/2006/main">
  <c r="H27" i="4" l="1"/>
  <c r="E28" i="4" l="1"/>
  <c r="E27" i="4"/>
  <c r="E26" i="4"/>
  <c r="H23" i="3" l="1"/>
  <c r="H22" i="3"/>
  <c r="H21" i="3"/>
  <c r="H20" i="3"/>
  <c r="H19" i="3"/>
  <c r="H18" i="3"/>
  <c r="H17" i="3"/>
  <c r="H16" i="3"/>
  <c r="H15" i="3"/>
  <c r="E23" i="3"/>
  <c r="E22" i="3"/>
  <c r="E21" i="3"/>
  <c r="E20" i="3"/>
  <c r="E18" i="3"/>
  <c r="E17" i="3"/>
  <c r="E16" i="3"/>
  <c r="E15" i="3"/>
  <c r="H26" i="13"/>
  <c r="H25" i="13"/>
  <c r="H24" i="13"/>
  <c r="H23" i="13"/>
  <c r="H22" i="13"/>
  <c r="H21" i="13"/>
  <c r="H20" i="13"/>
  <c r="H19" i="13"/>
  <c r="H18" i="13"/>
  <c r="H17" i="13"/>
  <c r="H16" i="13"/>
  <c r="H15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H24" i="12"/>
  <c r="H23" i="12"/>
  <c r="H22" i="12"/>
  <c r="H21" i="12"/>
  <c r="H20" i="12"/>
  <c r="H19" i="12"/>
  <c r="H18" i="12"/>
  <c r="H17" i="12"/>
  <c r="H16" i="12"/>
  <c r="H15" i="12"/>
  <c r="H14" i="12"/>
  <c r="E24" i="12"/>
  <c r="E23" i="12"/>
  <c r="E22" i="12"/>
  <c r="E21" i="12"/>
  <c r="E20" i="12"/>
  <c r="E19" i="12"/>
  <c r="E18" i="12"/>
  <c r="E17" i="12"/>
  <c r="E16" i="12"/>
  <c r="E15" i="12"/>
  <c r="E14" i="12"/>
  <c r="E13" i="11"/>
  <c r="E14" i="11"/>
  <c r="E15" i="11"/>
  <c r="E18" i="11"/>
  <c r="E19" i="11"/>
  <c r="E20" i="11"/>
  <c r="E21" i="11"/>
  <c r="E22" i="11"/>
  <c r="E23" i="11"/>
  <c r="E24" i="11"/>
  <c r="E25" i="11"/>
  <c r="E26" i="11"/>
  <c r="E27" i="11"/>
  <c r="A33" i="2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E28" i="7"/>
  <c r="E27" i="7"/>
  <c r="E22" i="7"/>
  <c r="E21" i="7"/>
  <c r="E20" i="7"/>
  <c r="E16" i="7"/>
  <c r="E15" i="7"/>
  <c r="E14" i="7"/>
  <c r="H24" i="7"/>
  <c r="H23" i="7"/>
  <c r="H22" i="7"/>
  <c r="H21" i="7"/>
  <c r="H20" i="7"/>
  <c r="H19" i="7"/>
  <c r="H18" i="7"/>
  <c r="H17" i="7"/>
  <c r="H16" i="7"/>
  <c r="H15" i="7"/>
  <c r="H14" i="7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4" i="6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4" i="5"/>
  <c r="E38" i="3" l="1"/>
  <c r="E37" i="3"/>
  <c r="E35" i="3"/>
  <c r="E34" i="3"/>
  <c r="E33" i="3"/>
  <c r="E32" i="3"/>
  <c r="E31" i="3"/>
  <c r="E30" i="3"/>
  <c r="E29" i="3"/>
  <c r="E28" i="3"/>
  <c r="E27" i="3"/>
  <c r="E26" i="3"/>
  <c r="E25" i="3"/>
  <c r="E24" i="3"/>
  <c r="E14" i="3"/>
  <c r="E31" i="13"/>
  <c r="E30" i="13"/>
  <c r="E29" i="13"/>
  <c r="E28" i="13"/>
  <c r="E27" i="13"/>
  <c r="E14" i="13"/>
  <c r="E30" i="4"/>
  <c r="E29" i="4"/>
  <c r="E25" i="4"/>
  <c r="E23" i="4"/>
  <c r="E22" i="4"/>
  <c r="E21" i="4"/>
  <c r="E20" i="4"/>
  <c r="E19" i="4"/>
  <c r="E18" i="4"/>
  <c r="E17" i="4"/>
  <c r="E15" i="4"/>
  <c r="E14" i="4"/>
  <c r="E25" i="12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A30" i="9" l="1"/>
  <c r="H30" i="8"/>
  <c r="H29" i="8"/>
  <c r="H28" i="8"/>
  <c r="A28" i="8" l="1"/>
  <c r="A29" i="8" s="1"/>
  <c r="A30" i="8" s="1"/>
  <c r="A35" i="8" s="1"/>
  <c r="H62" i="12"/>
  <c r="H19" i="11"/>
  <c r="H18" i="11"/>
  <c r="H17" i="11"/>
  <c r="H16" i="11"/>
  <c r="H15" i="11"/>
  <c r="H14" i="11"/>
  <c r="H30" i="1"/>
  <c r="H29" i="1"/>
  <c r="H28" i="1"/>
  <c r="H29" i="7" l="1"/>
  <c r="H28" i="7"/>
  <c r="H27" i="7"/>
  <c r="H26" i="7"/>
  <c r="H25" i="7"/>
  <c r="A15" i="3"/>
  <c r="A16" i="3" s="1"/>
  <c r="H67" i="13"/>
  <c r="H36" i="1"/>
  <c r="H35" i="1"/>
  <c r="H34" i="1"/>
  <c r="H33" i="1"/>
  <c r="H32" i="1"/>
  <c r="H31" i="1"/>
  <c r="H70" i="5"/>
  <c r="A17" i="3" l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74" i="3" s="1"/>
  <c r="G17" i="2"/>
  <c r="H15" i="2" l="1"/>
  <c r="H13" i="2"/>
  <c r="H14" i="2"/>
  <c r="H33" i="2"/>
  <c r="G29" i="2"/>
  <c r="H23" i="2"/>
  <c r="G23" i="2"/>
  <c r="H20" i="2"/>
  <c r="G20" i="2"/>
  <c r="H30" i="9"/>
  <c r="G26" i="9"/>
  <c r="H20" i="9"/>
  <c r="G20" i="9"/>
  <c r="H17" i="9"/>
  <c r="G17" i="9"/>
  <c r="H14" i="9"/>
  <c r="G14" i="9"/>
  <c r="H35" i="8"/>
  <c r="G31" i="8"/>
  <c r="H27" i="8"/>
  <c r="H22" i="8"/>
  <c r="G22" i="8"/>
  <c r="H19" i="8"/>
  <c r="G19" i="8"/>
  <c r="H16" i="8"/>
  <c r="G16" i="8"/>
  <c r="G50" i="7"/>
  <c r="H65" i="7"/>
  <c r="H48" i="7"/>
  <c r="H50" i="7" s="1"/>
  <c r="H62" i="7"/>
  <c r="G62" i="7"/>
  <c r="H56" i="7"/>
  <c r="G56" i="7"/>
  <c r="H53" i="7"/>
  <c r="G53" i="7"/>
  <c r="H43" i="7"/>
  <c r="G43" i="7"/>
  <c r="H40" i="7"/>
  <c r="G40" i="7"/>
  <c r="H34" i="7"/>
  <c r="G34" i="7"/>
  <c r="G31" i="7"/>
  <c r="A14" i="7"/>
  <c r="A15" i="7" s="1"/>
  <c r="A16" i="7" s="1"/>
  <c r="A17" i="7" s="1"/>
  <c r="H13" i="7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14" i="3"/>
  <c r="H74" i="3"/>
  <c r="G38" i="12"/>
  <c r="H71" i="3"/>
  <c r="G71" i="3"/>
  <c r="H65" i="3"/>
  <c r="G65" i="3"/>
  <c r="H62" i="3"/>
  <c r="G62" i="3"/>
  <c r="H59" i="3"/>
  <c r="G59" i="3"/>
  <c r="H53" i="3"/>
  <c r="G53" i="3"/>
  <c r="G50" i="3"/>
  <c r="G54" i="3" s="1"/>
  <c r="H44" i="3"/>
  <c r="G44" i="3"/>
  <c r="G41" i="3"/>
  <c r="H64" i="13"/>
  <c r="G64" i="13"/>
  <c r="H58" i="13"/>
  <c r="G58" i="13"/>
  <c r="H55" i="13"/>
  <c r="G55" i="13"/>
  <c r="H52" i="13"/>
  <c r="G52" i="13"/>
  <c r="H46" i="13"/>
  <c r="G46" i="13"/>
  <c r="G43" i="13"/>
  <c r="H43" i="13"/>
  <c r="H37" i="13"/>
  <c r="G37" i="13"/>
  <c r="G34" i="13"/>
  <c r="H32" i="13"/>
  <c r="H31" i="13"/>
  <c r="H30" i="13"/>
  <c r="H29" i="13"/>
  <c r="H28" i="13"/>
  <c r="H27" i="13"/>
  <c r="H14" i="13"/>
  <c r="A14" i="13"/>
  <c r="H13" i="13"/>
  <c r="H65" i="4"/>
  <c r="H62" i="4"/>
  <c r="G62" i="4"/>
  <c r="H56" i="4"/>
  <c r="G56" i="4"/>
  <c r="H53" i="4"/>
  <c r="G53" i="4"/>
  <c r="H50" i="4"/>
  <c r="G50" i="4"/>
  <c r="H44" i="4"/>
  <c r="G44" i="4"/>
  <c r="G41" i="4"/>
  <c r="H41" i="4"/>
  <c r="H45" i="4" s="1"/>
  <c r="H35" i="4"/>
  <c r="G35" i="4"/>
  <c r="G32" i="4"/>
  <c r="H30" i="4"/>
  <c r="H29" i="4"/>
  <c r="H28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65" i="4" s="1"/>
  <c r="H13" i="4"/>
  <c r="E13" i="4"/>
  <c r="H59" i="12"/>
  <c r="G59" i="12"/>
  <c r="H53" i="12"/>
  <c r="G53" i="12"/>
  <c r="H50" i="12"/>
  <c r="G50" i="12"/>
  <c r="H47" i="12"/>
  <c r="G47" i="12"/>
  <c r="H41" i="12"/>
  <c r="G41" i="12"/>
  <c r="H38" i="12"/>
  <c r="H32" i="12"/>
  <c r="G32" i="12"/>
  <c r="G29" i="12"/>
  <c r="H27" i="12"/>
  <c r="H26" i="12"/>
  <c r="H25" i="12"/>
  <c r="A14" i="12"/>
  <c r="H13" i="12"/>
  <c r="E13" i="12"/>
  <c r="H63" i="11"/>
  <c r="H60" i="11"/>
  <c r="G60" i="11"/>
  <c r="H54" i="11"/>
  <c r="G54" i="11"/>
  <c r="H51" i="11"/>
  <c r="G51" i="11"/>
  <c r="H48" i="11"/>
  <c r="G48" i="11"/>
  <c r="H42" i="11"/>
  <c r="G42" i="11"/>
  <c r="G39" i="11"/>
  <c r="H39" i="11"/>
  <c r="H33" i="11"/>
  <c r="G33" i="11"/>
  <c r="G30" i="11"/>
  <c r="H28" i="11"/>
  <c r="H27" i="11"/>
  <c r="H26" i="11"/>
  <c r="H25" i="11"/>
  <c r="H24" i="11"/>
  <c r="H23" i="11"/>
  <c r="H22" i="11"/>
  <c r="H21" i="11"/>
  <c r="H20" i="11"/>
  <c r="A14" i="11"/>
  <c r="A15" i="11" s="1"/>
  <c r="A16" i="11" s="1"/>
  <c r="H13" i="11"/>
  <c r="H76" i="1"/>
  <c r="H73" i="1"/>
  <c r="G73" i="1"/>
  <c r="H67" i="1"/>
  <c r="G67" i="1"/>
  <c r="H64" i="1"/>
  <c r="G64" i="1"/>
  <c r="H61" i="1"/>
  <c r="G61" i="1"/>
  <c r="H55" i="1"/>
  <c r="G55" i="1"/>
  <c r="G52" i="1"/>
  <c r="H52" i="1"/>
  <c r="H46" i="1"/>
  <c r="G46" i="1"/>
  <c r="G43" i="1"/>
  <c r="H42" i="1"/>
  <c r="H41" i="1"/>
  <c r="H40" i="1"/>
  <c r="H39" i="1"/>
  <c r="H38" i="1"/>
  <c r="H37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76" i="1" s="1"/>
  <c r="H13" i="1"/>
  <c r="E13" i="1"/>
  <c r="H88" i="6"/>
  <c r="H14" i="10"/>
  <c r="H74" i="10"/>
  <c r="H53" i="5"/>
  <c r="H55" i="5" s="1"/>
  <c r="G55" i="5"/>
  <c r="G35" i="7" l="1"/>
  <c r="A18" i="7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48" i="7" s="1"/>
  <c r="A65" i="7" s="1"/>
  <c r="A15" i="13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67" i="13" s="1"/>
  <c r="A15" i="12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62" i="12" s="1"/>
  <c r="G47" i="1"/>
  <c r="G56" i="1"/>
  <c r="H68" i="1"/>
  <c r="G21" i="9"/>
  <c r="H21" i="9"/>
  <c r="A17" i="1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G45" i="3"/>
  <c r="H66" i="3"/>
  <c r="G38" i="13"/>
  <c r="G47" i="13"/>
  <c r="G42" i="12"/>
  <c r="H17" i="2"/>
  <c r="G32" i="9"/>
  <c r="G66" i="3"/>
  <c r="H47" i="13"/>
  <c r="H34" i="13"/>
  <c r="H38" i="13" s="1"/>
  <c r="G57" i="4"/>
  <c r="G33" i="12"/>
  <c r="H56" i="1"/>
  <c r="H24" i="2"/>
  <c r="H29" i="2"/>
  <c r="G24" i="2"/>
  <c r="H26" i="9"/>
  <c r="H31" i="8"/>
  <c r="H23" i="8"/>
  <c r="G23" i="8"/>
  <c r="G37" i="8" s="1"/>
  <c r="H31" i="7"/>
  <c r="H35" i="7" s="1"/>
  <c r="H44" i="7"/>
  <c r="H57" i="7"/>
  <c r="G44" i="7"/>
  <c r="G57" i="7"/>
  <c r="H59" i="13"/>
  <c r="G59" i="13"/>
  <c r="G36" i="4"/>
  <c r="G45" i="4"/>
  <c r="H57" i="4"/>
  <c r="H32" i="4"/>
  <c r="H36" i="4" s="1"/>
  <c r="H54" i="12"/>
  <c r="H29" i="12"/>
  <c r="H33" i="12" s="1"/>
  <c r="G54" i="12"/>
  <c r="H42" i="12"/>
  <c r="H43" i="11"/>
  <c r="G34" i="11"/>
  <c r="G55" i="11"/>
  <c r="H55" i="11"/>
  <c r="G43" i="11"/>
  <c r="H30" i="11"/>
  <c r="H34" i="11" s="1"/>
  <c r="H43" i="1"/>
  <c r="H47" i="1" s="1"/>
  <c r="G68" i="1"/>
  <c r="G78" i="1" s="1"/>
  <c r="G80" i="1" s="1"/>
  <c r="H71" i="10"/>
  <c r="G71" i="10"/>
  <c r="H65" i="10"/>
  <c r="G65" i="10"/>
  <c r="H62" i="10"/>
  <c r="G62" i="10"/>
  <c r="H59" i="10"/>
  <c r="G59" i="10"/>
  <c r="H53" i="10"/>
  <c r="G53" i="10"/>
  <c r="G50" i="10"/>
  <c r="H44" i="10"/>
  <c r="G44" i="10"/>
  <c r="G41" i="10"/>
  <c r="G45" i="10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74" i="10" s="1"/>
  <c r="E14" i="10"/>
  <c r="H67" i="5"/>
  <c r="G67" i="5"/>
  <c r="H61" i="5"/>
  <c r="G61" i="5"/>
  <c r="H58" i="5"/>
  <c r="G58" i="5"/>
  <c r="H48" i="5"/>
  <c r="G48" i="5"/>
  <c r="G45" i="5"/>
  <c r="H45" i="5"/>
  <c r="H39" i="5"/>
  <c r="G39" i="5"/>
  <c r="G36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53" i="5" s="1"/>
  <c r="A70" i="5" s="1"/>
  <c r="H13" i="5"/>
  <c r="E13" i="5"/>
  <c r="H79" i="6"/>
  <c r="G79" i="6"/>
  <c r="H76" i="6"/>
  <c r="G76" i="6"/>
  <c r="H73" i="6"/>
  <c r="G73" i="6"/>
  <c r="H85" i="6"/>
  <c r="G85" i="6"/>
  <c r="G64" i="6"/>
  <c r="H64" i="6"/>
  <c r="H67" i="6"/>
  <c r="G67" i="6"/>
  <c r="H58" i="6"/>
  <c r="G58" i="6"/>
  <c r="H38" i="6"/>
  <c r="H39" i="6"/>
  <c r="H40" i="6"/>
  <c r="H41" i="6"/>
  <c r="H42" i="6"/>
  <c r="H43" i="6"/>
  <c r="H44" i="6"/>
  <c r="H45" i="6"/>
  <c r="H46" i="6"/>
  <c r="H47" i="6"/>
  <c r="H48" i="6"/>
  <c r="H49" i="6"/>
  <c r="G64" i="12" l="1"/>
  <c r="H64" i="12" s="1"/>
  <c r="H66" i="12" s="1"/>
  <c r="G76" i="3"/>
  <c r="H76" i="3" s="1"/>
  <c r="G69" i="13"/>
  <c r="H69" i="13" s="1"/>
  <c r="H71" i="13" s="1"/>
  <c r="H72" i="13" s="1"/>
  <c r="G66" i="10"/>
  <c r="H68" i="6"/>
  <c r="H62" i="5"/>
  <c r="H49" i="5"/>
  <c r="G35" i="2"/>
  <c r="G37" i="2" s="1"/>
  <c r="H32" i="9"/>
  <c r="H34" i="9" s="1"/>
  <c r="H35" i="9" s="1"/>
  <c r="G34" i="9"/>
  <c r="H37" i="8"/>
  <c r="H39" i="8" s="1"/>
  <c r="H40" i="8" s="1"/>
  <c r="G67" i="7"/>
  <c r="G69" i="7" s="1"/>
  <c r="G67" i="4"/>
  <c r="G69" i="4" s="1"/>
  <c r="H67" i="12"/>
  <c r="G66" i="12"/>
  <c r="G65" i="11"/>
  <c r="H65" i="11" s="1"/>
  <c r="H67" i="11" s="1"/>
  <c r="H68" i="11" s="1"/>
  <c r="H78" i="1"/>
  <c r="H80" i="1" s="1"/>
  <c r="H81" i="1" s="1"/>
  <c r="G71" i="13"/>
  <c r="G54" i="10"/>
  <c r="H66" i="10"/>
  <c r="G40" i="5"/>
  <c r="G49" i="5"/>
  <c r="H36" i="5"/>
  <c r="H40" i="5" s="1"/>
  <c r="G62" i="5"/>
  <c r="G80" i="6"/>
  <c r="H80" i="6"/>
  <c r="G68" i="6"/>
  <c r="E13" i="6"/>
  <c r="G55" i="6"/>
  <c r="G59" i="6" s="1"/>
  <c r="H13" i="6"/>
  <c r="H55" i="6" s="1"/>
  <c r="H59" i="6" s="1"/>
  <c r="A14" i="6"/>
  <c r="A15" i="6" s="1"/>
  <c r="A16" i="6" s="1"/>
  <c r="A17" i="6" s="1"/>
  <c r="A18" i="6" s="1"/>
  <c r="A19" i="6" s="1"/>
  <c r="A20" i="6" s="1"/>
  <c r="A21" i="6" s="1"/>
  <c r="A22" i="6" s="1"/>
  <c r="A23" i="6" s="1"/>
  <c r="J13" i="5"/>
  <c r="A24" i="6" l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88" i="6" s="1"/>
  <c r="G78" i="3"/>
  <c r="G76" i="10"/>
  <c r="G78" i="10" s="1"/>
  <c r="G90" i="6"/>
  <c r="G92" i="6" s="1"/>
  <c r="G72" i="5"/>
  <c r="H72" i="5" s="1"/>
  <c r="H74" i="5" s="1"/>
  <c r="H75" i="5" s="1"/>
  <c r="H67" i="7"/>
  <c r="H69" i="7" s="1"/>
  <c r="H70" i="7" s="1"/>
  <c r="H35" i="2"/>
  <c r="H37" i="2" s="1"/>
  <c r="H38" i="2" s="1"/>
  <c r="H67" i="4"/>
  <c r="H69" i="4" s="1"/>
  <c r="H70" i="4" s="1"/>
  <c r="G39" i="8"/>
  <c r="G67" i="11"/>
  <c r="H78" i="3"/>
  <c r="H50" i="3"/>
  <c r="H54" i="3" s="1"/>
  <c r="H50" i="10"/>
  <c r="H54" i="10" s="1"/>
  <c r="H76" i="10" l="1"/>
  <c r="H90" i="6"/>
  <c r="H92" i="6" s="1"/>
  <c r="H93" i="6" s="1"/>
  <c r="G74" i="5"/>
  <c r="H41" i="3"/>
  <c r="H45" i="3" s="1"/>
  <c r="H79" i="3" s="1"/>
  <c r="H41" i="10"/>
  <c r="H45" i="10" l="1"/>
  <c r="H78" i="10" l="1"/>
  <c r="H79" i="10" s="1"/>
</calcChain>
</file>

<file path=xl/sharedStrings.xml><?xml version="1.0" encoding="utf-8"?>
<sst xmlns="http://schemas.openxmlformats.org/spreadsheetml/2006/main" count="1930" uniqueCount="402">
  <si>
    <t xml:space="preserve"> </t>
  </si>
  <si>
    <t>NAME OF THE INSTRUMENT</t>
  </si>
  <si>
    <t>RATING</t>
  </si>
  <si>
    <t>QUANTITY</t>
  </si>
  <si>
    <t>% to NAV</t>
  </si>
  <si>
    <t>DEBT INSTRUMENTS</t>
  </si>
  <si>
    <t>(a) Listed / awaiting listing on Stock Exchanges</t>
  </si>
  <si>
    <t>EQUITY &amp; EQUITY RELATED</t>
  </si>
  <si>
    <t>(Rs.in Lakhs)</t>
  </si>
  <si>
    <t>(b) Unlisted</t>
  </si>
  <si>
    <t>NIL</t>
  </si>
  <si>
    <t>(a) Listed / awaited listed on Stock Exchanges</t>
  </si>
  <si>
    <t>Total</t>
  </si>
  <si>
    <t>(b) Unlisted / Privately Placed</t>
  </si>
  <si>
    <t>(c) Securitised Debt Instruments</t>
  </si>
  <si>
    <t>MONEY MARKET INSTRUMENTS</t>
  </si>
  <si>
    <t>OTHERS</t>
  </si>
  <si>
    <t>Grand Total</t>
  </si>
  <si>
    <t>Notes :-</t>
  </si>
  <si>
    <t xml:space="preserve">Total NPA provided for is NIL. </t>
  </si>
  <si>
    <t>Total value and percentage of illiquid equity shares is NIL.</t>
  </si>
  <si>
    <t>Dividend declared during the period is NIL. Bonus declared during the period is NIL.</t>
  </si>
  <si>
    <t>Total value and percentage of illiquid equity shares is  NIL</t>
  </si>
  <si>
    <t>Total NPA provided for is NIL.</t>
  </si>
  <si>
    <t>N.A.</t>
  </si>
  <si>
    <t xml:space="preserve">N.A. </t>
  </si>
  <si>
    <t>Dividend declared during the period is NIL Per Unit. Bonus declared during the period is NIL.</t>
  </si>
  <si>
    <t>Total NPA provided for is Rs. 2.00 crores .</t>
  </si>
  <si>
    <t>Sovereign</t>
  </si>
  <si>
    <t>Dividend declared during the period is NIL per unit. Bonus declared during the period is NIL.</t>
  </si>
  <si>
    <t>ISIN</t>
  </si>
  <si>
    <t>IN0020060029</t>
  </si>
  <si>
    <t>DIVIDEND PAYOUT - INF966L01119</t>
  </si>
  <si>
    <t>DIVIDEND RE-INVESTMENT - INF966L01127</t>
  </si>
  <si>
    <t>GROWTH - INF966L01135</t>
  </si>
  <si>
    <t>BONUS - INF966L01143</t>
  </si>
  <si>
    <t>DIVIDEND PAYOUT - INF966L01432</t>
  </si>
  <si>
    <t>DIVIDEND RE-INVESTMENT - INF966L01440</t>
  </si>
  <si>
    <t>GROWTH - INF966L01457</t>
  </si>
  <si>
    <t>DIVIDEND PAYOUT - INF966L01150</t>
  </si>
  <si>
    <t>DIVIDEND RE-INVESTMENT - INF966L01168</t>
  </si>
  <si>
    <t>GROWTH - INF966L01176</t>
  </si>
  <si>
    <t>DIVIDEND PAYOUT - INF966L01358</t>
  </si>
  <si>
    <t>DIVIDEND RE-INVESTMENT - INF966L01366</t>
  </si>
  <si>
    <t>GROWTH - INF966L01374</t>
  </si>
  <si>
    <t>DIVIDEND PAYOUT - INF966L01218</t>
  </si>
  <si>
    <t>DIVIDEND RE-INVESTMENT - INF966L01226</t>
  </si>
  <si>
    <t>GROWTH - INF966L01234</t>
  </si>
  <si>
    <t>DIVIDEND PAYOUT - INF966L01465</t>
  </si>
  <si>
    <t>DIVIDEND RE-INVESTMENT - INF966L01473</t>
  </si>
  <si>
    <t>GROWTH - INF966L01481</t>
  </si>
  <si>
    <t>DIVIDEND PAYOUT - INF966L01325</t>
  </si>
  <si>
    <t>DIVIDEND RE-INVESTMENT - INF966L01333</t>
  </si>
  <si>
    <t>GROWTH - INF966L01341</t>
  </si>
  <si>
    <t>BONUS - INF966L01424</t>
  </si>
  <si>
    <t>DIVIDEND PAYOUT - INF966L01184</t>
  </si>
  <si>
    <t>DIVIDEND RE-INVESTMENT - INF966L01192</t>
  </si>
  <si>
    <t>GROWTH - INF966L01200</t>
  </si>
  <si>
    <t>DIVIDEND PAYOUT - INF966L01242</t>
  </si>
  <si>
    <t>DIVIDEND RE-INVESTMENT - INF966L01259</t>
  </si>
  <si>
    <t>GROWTH - INF966L01267</t>
  </si>
  <si>
    <t>DIVIDEND PAYOUT - INF966L01382</t>
  </si>
  <si>
    <t>DIVIDEND RE-INVESTMENT - INF966L01390</t>
  </si>
  <si>
    <t>GROWTH - INF966L01408</t>
  </si>
  <si>
    <t>BONUS - INF966L01416</t>
  </si>
  <si>
    <t>DIVIDEND PAYOUT - INF966L01077</t>
  </si>
  <si>
    <t>DIVIDEND RE-INVESTMENT - INF966L01085</t>
  </si>
  <si>
    <t>GROWTH - INF966L01093</t>
  </si>
  <si>
    <t>BONUS - INF966L01101</t>
  </si>
  <si>
    <t>DIVIDEND PAYOUT - INF966L01036</t>
  </si>
  <si>
    <t>DIVIDEND RE-INVESTMENT - INF966L01044</t>
  </si>
  <si>
    <t>GROWTH - INF966L01051</t>
  </si>
  <si>
    <t>BONUS - INF966L01069</t>
  </si>
  <si>
    <t xml:space="preserve">               </t>
  </si>
  <si>
    <t xml:space="preserve">                                                                                                                                                                                   </t>
  </si>
  <si>
    <t>INE062A08058</t>
  </si>
  <si>
    <t>IN0020130012</t>
  </si>
  <si>
    <t xml:space="preserve">7.16% GOI 2023                    </t>
  </si>
  <si>
    <t>Bonus declared during the period is NIL</t>
  </si>
  <si>
    <t>- INF966L01275</t>
  </si>
  <si>
    <t xml:space="preserve">WEEKLY DIVIDEND REINVESTMENT </t>
  </si>
  <si>
    <t>- INF966L01283</t>
  </si>
  <si>
    <t xml:space="preserve">MONTHLY DIVIDEND PAYOUT </t>
  </si>
  <si>
    <t>- INF966L01291</t>
  </si>
  <si>
    <t xml:space="preserve">MONTHLY DIVIDEND RE-INVESTMENT </t>
  </si>
  <si>
    <t>- INF966L01309</t>
  </si>
  <si>
    <t xml:space="preserve">GROWTH </t>
  </si>
  <si>
    <t>- INF966L01317</t>
  </si>
  <si>
    <t xml:space="preserve">Dividend declared during the period is 0.00 (Monthly Dividend), 0.00 ( Monthly Direct Dividend). </t>
  </si>
  <si>
    <t>a) Commercial Paper</t>
  </si>
  <si>
    <t xml:space="preserve"> INDUSTRY</t>
  </si>
  <si>
    <t>Dividend declared during the period is 0.00 (Monthly Dividend), 0.00 (Monthly Direct Dividend).</t>
  </si>
  <si>
    <t>Dividend declared during the period is 0.00 (Monthly Dividend), 0.00 ( Monthly Direct Dividend)</t>
  </si>
  <si>
    <t>Dividend declared during the period is 0.00 (Monthly Dividend), 0.00 (Monthly Direct Dividend)</t>
  </si>
  <si>
    <t>quant Infrastructure Fund</t>
  </si>
  <si>
    <t>quant Tax Plan</t>
  </si>
  <si>
    <t>8.23%GOI 2027</t>
  </si>
  <si>
    <t>SR. NO.</t>
  </si>
  <si>
    <t>MARKET VALUE</t>
  </si>
  <si>
    <t>INF179K01CN1</t>
  </si>
  <si>
    <t>(b) Other Receivables (Payables)</t>
  </si>
  <si>
    <t>quant Mutual Fund</t>
  </si>
  <si>
    <t xml:space="preserve">quant Absolute Fund  </t>
  </si>
  <si>
    <t>quant MONEY MARKET FUND</t>
  </si>
  <si>
    <t xml:space="preserve">quant Multi Asset Fund </t>
  </si>
  <si>
    <t xml:space="preserve">quant Active Fund </t>
  </si>
  <si>
    <t>quant Large &amp; Mid Cap Fund</t>
  </si>
  <si>
    <t xml:space="preserve">quant Small Cap Fund </t>
  </si>
  <si>
    <t>quant Dynamic Bond</t>
  </si>
  <si>
    <t xml:space="preserve">quant Liquid Fund </t>
  </si>
  <si>
    <t xml:space="preserve">quant Focused Fund </t>
  </si>
  <si>
    <t xml:space="preserve">quant Mid Cap Fund </t>
  </si>
  <si>
    <t xml:space="preserve">quant Consumption Fund </t>
  </si>
  <si>
    <t xml:space="preserve">DAILY DIVIDEND REINVESTMENT </t>
  </si>
  <si>
    <t>INF373I01049</t>
  </si>
  <si>
    <t>INE939A01011</t>
  </si>
  <si>
    <t>HDFC MF - Gold ETF - Growth</t>
  </si>
  <si>
    <t>Kotak Mutual Fund - Gold ETF</t>
  </si>
  <si>
    <t xml:space="preserve">Rs 0.0750 (Weekly Dividend Direct),Rs.0.0750 (Weekly Dividend), </t>
  </si>
  <si>
    <t>Strides Pharma Science Ltd</t>
  </si>
  <si>
    <t>INE258G01013</t>
  </si>
  <si>
    <t>Sumitomo Chemical India Limited</t>
  </si>
  <si>
    <t>INE769A01020</t>
  </si>
  <si>
    <t>Aarti Industries Ltd</t>
  </si>
  <si>
    <t>INE794A01010</t>
  </si>
  <si>
    <t>Neuland Laboratories Ltd</t>
  </si>
  <si>
    <t>INE361B01024</t>
  </si>
  <si>
    <t>INE016A01026</t>
  </si>
  <si>
    <t>INE044A01036</t>
  </si>
  <si>
    <t>INE647A01010</t>
  </si>
  <si>
    <t>INE898S01029</t>
  </si>
  <si>
    <t>Sun Pharmaceuticals Industries Ltd</t>
  </si>
  <si>
    <t>Majesco Limited</t>
  </si>
  <si>
    <t>Dabur India Ltd</t>
  </si>
  <si>
    <t>SRF Limited</t>
  </si>
  <si>
    <t>Divis Laboratories Ltd.</t>
  </si>
  <si>
    <t>DERIVATIVES</t>
  </si>
  <si>
    <t>(a) Index / Stock Futures</t>
  </si>
  <si>
    <t>(b) Index / Stock Options</t>
  </si>
  <si>
    <t>Sub-total</t>
  </si>
  <si>
    <t>(a) Tri Party Repo (TREPs)</t>
  </si>
  <si>
    <t>INE031B01049</t>
  </si>
  <si>
    <t>Ajanta Pharma Ltd</t>
  </si>
  <si>
    <t>INE838B01013</t>
  </si>
  <si>
    <t>Bharat Rasayan Limited</t>
  </si>
  <si>
    <t>8.23% GOI 12-FEB-2027</t>
  </si>
  <si>
    <t>7.16% GOI 20May23</t>
  </si>
  <si>
    <t>9.95% State Bak of India NCD 160326</t>
  </si>
  <si>
    <t>A1+</t>
  </si>
  <si>
    <t>INE628A01036</t>
  </si>
  <si>
    <t>INE239C01012</t>
  </si>
  <si>
    <t>INE560K01014</t>
  </si>
  <si>
    <t>PTC India Financial Services Ltd</t>
  </si>
  <si>
    <t>Stylam Industries Limited</t>
  </si>
  <si>
    <t>UPL Limited</t>
  </si>
  <si>
    <t>INE603J01030</t>
  </si>
  <si>
    <t>PI Industries Ltd</t>
  </si>
  <si>
    <t>INE220G01021</t>
  </si>
  <si>
    <t>INE516A01017</t>
  </si>
  <si>
    <t>INE501A01019</t>
  </si>
  <si>
    <t>Jindal Stainless Limited</t>
  </si>
  <si>
    <t>Uflex Limited</t>
  </si>
  <si>
    <t>Deepak Ferts &amp; Petrochemicals Corp Ltd</t>
  </si>
  <si>
    <t>CONSUMER DURABLES</t>
  </si>
  <si>
    <t>INE935A01035</t>
  </si>
  <si>
    <t>INE613A01020</t>
  </si>
  <si>
    <t>Glenmark Pharmaceuticals Ltd</t>
  </si>
  <si>
    <t>Rallis India Ltd.</t>
  </si>
  <si>
    <t>TREPS 01-Sep-2020 DEPO 10</t>
  </si>
  <si>
    <t>INE002A01018</t>
  </si>
  <si>
    <t>INE475E01026</t>
  </si>
  <si>
    <t>INE455I01029</t>
  </si>
  <si>
    <t>INE759A01021</t>
  </si>
  <si>
    <t>Reliance Industries Ltd.</t>
  </si>
  <si>
    <t>Caplin Point Laboratories Ltd</t>
  </si>
  <si>
    <t>Kaveri Seed Company Limited</t>
  </si>
  <si>
    <t>Mastek Ltd</t>
  </si>
  <si>
    <t>INE358A01014</t>
  </si>
  <si>
    <t>Abbott India Ltd</t>
  </si>
  <si>
    <t>INE455T01018</t>
  </si>
  <si>
    <t>INE255X01014</t>
  </si>
  <si>
    <t>Jindal Stainless (Hisar) Limited</t>
  </si>
  <si>
    <t>MSTC LTD</t>
  </si>
  <si>
    <t>INE742F01042</t>
  </si>
  <si>
    <t>Adani Ports &amp; Special Economic Zone Ltd</t>
  </si>
  <si>
    <t>INF200K01099</t>
  </si>
  <si>
    <t>INF789F01059</t>
  </si>
  <si>
    <t>INF204KB17I5</t>
  </si>
  <si>
    <t>INF846K01W80</t>
  </si>
  <si>
    <t>INF209K01HT2</t>
  </si>
  <si>
    <t>SBI-ETF Gold</t>
  </si>
  <si>
    <t>UTI Mutual Fund - UTI Gold ETF</t>
  </si>
  <si>
    <t>Nippon India ETF Gold Bees</t>
  </si>
  <si>
    <t>Axis Mutual Fund - Axis Gold ETF</t>
  </si>
  <si>
    <t>Aditya Birla Sun Life Gold ETF - Growth</t>
  </si>
  <si>
    <t>INE602T14174</t>
  </si>
  <si>
    <t>INE688A14JZ5</t>
  </si>
  <si>
    <t>INE516Y14AZ7</t>
  </si>
  <si>
    <t>Birla Carbon India Pvt Ltd CP 06NOV2020</t>
  </si>
  <si>
    <t>Transport Corp of India Ltd CP 20NOV2020</t>
  </si>
  <si>
    <t>Piramal Capital &amp; Housing Fin Ltd 191120</t>
  </si>
  <si>
    <t>SOVEREIGN</t>
  </si>
  <si>
    <t>PESTICIDES</t>
  </si>
  <si>
    <t>MONTHLY PORTFOLIO STATEMENT AS ON 30-09-2020</t>
  </si>
  <si>
    <t>Total outstanding exposure in derivatives instruments as on 30-09-2020 is NIL</t>
  </si>
  <si>
    <t>Total Investments in foreign securities/ADRs / GDRs as on 30-09-2020 is NIL</t>
  </si>
  <si>
    <t>The funds parked in short term deposit(s) as on 30-09-2020  were NIL</t>
  </si>
  <si>
    <t>The funds parked in short term deposit(s) as on 30-09-2020 were NIL</t>
  </si>
  <si>
    <t>INE397D01024</t>
  </si>
  <si>
    <t>INE423A01024</t>
  </si>
  <si>
    <t>INE854D01024</t>
  </si>
  <si>
    <t>INE811K01011</t>
  </si>
  <si>
    <t>INE473A01011</t>
  </si>
  <si>
    <t>INE180A01020</t>
  </si>
  <si>
    <t>INE299U01018</t>
  </si>
  <si>
    <t>INE501A20019</t>
  </si>
  <si>
    <t>Bharti Airtel Limited</t>
  </si>
  <si>
    <t>Adani Enterprises Ltd</t>
  </si>
  <si>
    <t>United Spirits Ltd.</t>
  </si>
  <si>
    <t>Prestige Estates Projects Ltd</t>
  </si>
  <si>
    <t>Linde India Ltd.</t>
  </si>
  <si>
    <t>Max Financial Services Ltd</t>
  </si>
  <si>
    <t>Crompton Greaves Consumer Elec Ltd</t>
  </si>
  <si>
    <t>Deepak Ferts &amp; Petro Corp Ltd - Rights</t>
  </si>
  <si>
    <t>INCBLO011020</t>
  </si>
  <si>
    <t>TREPS 01-Oct-2020 DEPO 10</t>
  </si>
  <si>
    <t>INE437A01024</t>
  </si>
  <si>
    <t>INE254N01018</t>
  </si>
  <si>
    <t>INE424H01027</t>
  </si>
  <si>
    <t>INE055A01016</t>
  </si>
  <si>
    <t>INE624Z01016</t>
  </si>
  <si>
    <t>INE790G01031</t>
  </si>
  <si>
    <t>INE669C01036</t>
  </si>
  <si>
    <t>INE866R01028</t>
  </si>
  <si>
    <t>INE674A01014</t>
  </si>
  <si>
    <t>INE737H01014</t>
  </si>
  <si>
    <t>Apollo Hospitals Enterprise Ltd</t>
  </si>
  <si>
    <t>Hindustan Foods Limited</t>
  </si>
  <si>
    <t>SUN TV Network Limited</t>
  </si>
  <si>
    <t>Century Textiles &amp; Industries Ltd</t>
  </si>
  <si>
    <t>Solara Active Pharma Sciences Limited</t>
  </si>
  <si>
    <t>Shilpa Medicare Limited</t>
  </si>
  <si>
    <t>Tech Mahindra Limited</t>
  </si>
  <si>
    <t>Matrimony.Com Ltd</t>
  </si>
  <si>
    <t>Tata Steel Long Products Limited</t>
  </si>
  <si>
    <t>Fiem Industries Limited</t>
  </si>
  <si>
    <t>INE467B01029</t>
  </si>
  <si>
    <t>INE066F01012</t>
  </si>
  <si>
    <t>Tata Consultancy Services Ltd.</t>
  </si>
  <si>
    <t>Hindustan Aeronautics Limited</t>
  </si>
  <si>
    <t>INE064C01022</t>
  </si>
  <si>
    <t>INE878A01011</t>
  </si>
  <si>
    <t>INE199A01012</t>
  </si>
  <si>
    <t>INE189B01011</t>
  </si>
  <si>
    <t>Trident Limited</t>
  </si>
  <si>
    <t>GE Power India Ltd</t>
  </si>
  <si>
    <t>Procter &amp; Gamble Health Limited</t>
  </si>
  <si>
    <t>Ineos Styrolution India Ltd</t>
  </si>
  <si>
    <t>INE229C01013</t>
  </si>
  <si>
    <t>Sagar Cements Limited</t>
  </si>
  <si>
    <t>INE140A14G34</t>
  </si>
  <si>
    <t>Piramal Enterprise Ltd CP 03-DEC-2020</t>
  </si>
  <si>
    <t>INE075A01022</t>
  </si>
  <si>
    <t>INE154A01025</t>
  </si>
  <si>
    <t>Wipro Ltd</t>
  </si>
  <si>
    <t>ITC Ltd.</t>
  </si>
  <si>
    <t>INE182A01018</t>
  </si>
  <si>
    <t>Pfizer Ltd</t>
  </si>
  <si>
    <t>CHEMICALS</t>
  </si>
  <si>
    <t>The Portfolio Turnover Ratio is 0.40 %</t>
  </si>
  <si>
    <t>The Portfolio Turnover Ratio is 0.35%</t>
  </si>
  <si>
    <t>The Portfolio Turnover Ratio is  0.65%</t>
  </si>
  <si>
    <t>The Portfolio Turnover Ratio is 0.72%</t>
  </si>
  <si>
    <t>The Portfolio Turnover Ratio is 0.53%</t>
  </si>
  <si>
    <t>The Portfolio Turnover Ratio is 0.51%</t>
  </si>
  <si>
    <t>The Portfolio Turnover Ratio is 0.40%</t>
  </si>
  <si>
    <t>NAV as on 31-08-2020 Dividend Option is Rs. 24.4643</t>
  </si>
  <si>
    <t>Dividend (Direct) Option is    Rs. 25.1838</t>
  </si>
  <si>
    <t>Growth Option is    Rs. 213.7874</t>
  </si>
  <si>
    <t>Growth (Direct) Option is    Rs. 217.4430</t>
  </si>
  <si>
    <t>NAV as on  31-08-2020 Dividend Option is Rs. 43.6501</t>
  </si>
  <si>
    <t xml:space="preserve"> Dividend (Direct) Option is Rs. 43.8851</t>
  </si>
  <si>
    <t>Growth Option is    Rs. 55.0298</t>
  </si>
  <si>
    <t>Growth (Direct) Option is    Rs. 56.1232</t>
  </si>
  <si>
    <t>NAV as on 31-08-2020 Dividend Option is Rs.21.2093</t>
  </si>
  <si>
    <t>Dividend Option (Direct) is    Rs.22.0311</t>
  </si>
  <si>
    <t>Growth Option is    Rs. 153.8346</t>
  </si>
  <si>
    <t>Growth Option (Direct) is    Rs.158.9675</t>
  </si>
  <si>
    <t>NAV as on 31-08-2020 Dividend Option is Rs. 23.974</t>
  </si>
  <si>
    <t>Dividend Option (Direct) is    Rs.18.7818</t>
  </si>
  <si>
    <t>Growth Option is    Rs. 39.4979</t>
  </si>
  <si>
    <t>Growth Option (Direct) is Rs. 40.2596</t>
  </si>
  <si>
    <t>Bonus Option  is     Rs. 39.4886</t>
  </si>
  <si>
    <t>Bonus Option (Direct) is  Rs. 39.4886</t>
  </si>
  <si>
    <t>NAV as on 31-08-2020 Dividend Option is Rs. 8.5146</t>
  </si>
  <si>
    <t>Dividend Option (Direct) is  Rs. 8.8194</t>
  </si>
  <si>
    <t>Growth Option is Rs. 8.5435</t>
  </si>
  <si>
    <t>Growth Option (Direct) is    Rs. 8.8526</t>
  </si>
  <si>
    <t>NAV as on  31-08-2020 Dividend Option is Rs. 23.8193</t>
  </si>
  <si>
    <t>Dividend Option (Direct) is  Rs. 19.1625</t>
  </si>
  <si>
    <t>Growth Option is    Rs. 32.2207</t>
  </si>
  <si>
    <t>Growth Option (Direct)  is  Rs. 32.7560</t>
  </si>
  <si>
    <t>NAV as on  31-08-2020 Dividend Option is Rs. 21.3790</t>
  </si>
  <si>
    <t>Dividend Option (Direct) is    Rs.22.0568</t>
  </si>
  <si>
    <t>Growth Option is    Rs. 60.3938</t>
  </si>
  <si>
    <t>Growth Option (Direct) is    Rs. 62.4756</t>
  </si>
  <si>
    <t>Dividend declared during the period is Rs.0.0702 (Monthly Dividend), Rs. 0.0702 (Monthly Direct Dividend),</t>
  </si>
  <si>
    <t xml:space="preserve">Rs.0.0730 (Daily Dividend), Rs 0.0730 (Daily Dividend Direct),  </t>
  </si>
  <si>
    <t>NAV as on 31-08-2020 Dividend Option is Rs. 20.4522</t>
  </si>
  <si>
    <t>Dividend Option (Direct) is    Rs. 20.6463</t>
  </si>
  <si>
    <t>Growth Option is    Rs. 28.5654</t>
  </si>
  <si>
    <t>Growth Option (Direct) is    Rs. 30.3247</t>
  </si>
  <si>
    <t>NAV as on  31-08-2020 Dividend Option is Rs.15.2099</t>
  </si>
  <si>
    <t>Dividend Option (Direct) is    Rs. 15.2432</t>
  </si>
  <si>
    <t>Growth Option is    Rs. 109.8389</t>
  </si>
  <si>
    <t>Growth Option (Direct) is    Rs. 114.1905</t>
  </si>
  <si>
    <t>NAV as on  31-08-2020 Dividend Option is Rs. 41.5487</t>
  </si>
  <si>
    <t>Dividend (Direct) Option is    Rs. 41.7420</t>
  </si>
  <si>
    <t>Growth Option is    Rs. 45.3530</t>
  </si>
  <si>
    <t>Growth (Direct) Option is    Rs. 45.2749</t>
  </si>
  <si>
    <t>NAV as on 31-08-2020 Dividend Option is Rs. 15.2197</t>
  </si>
  <si>
    <t>Dividend (Direct) Option is    Rs. 15.4825</t>
  </si>
  <si>
    <t>Growth Option is    Rs. 31.6311</t>
  </si>
  <si>
    <t>Growth (Direct) Option is    Rs. 32.0292</t>
  </si>
  <si>
    <t>Daily Dividend Option is Rs. 13.642</t>
  </si>
  <si>
    <t>Daily Dividend (Direct) Option is Rs. 13.8697</t>
  </si>
  <si>
    <t>Weekly Dividend Option is Rs. 13.8341</t>
  </si>
  <si>
    <t>Weekly Dividend (Direct) Option is Rs. 14.3634</t>
  </si>
  <si>
    <t>NAV as on  31-08-2020 Dividend Option is Rs. 17.0848</t>
  </si>
  <si>
    <t>Dividend (Direct) Option is    Rs. 17.1085</t>
  </si>
  <si>
    <t>Growth Option is    Rs. 31.7035</t>
  </si>
  <si>
    <t>Growth (Direct) Option is    Rs. 31.9910</t>
  </si>
  <si>
    <t>NAV as on  31-08-2020 Dividend Option is Rs. 12.1015</t>
  </si>
  <si>
    <t>Dividend (Direct) Option is    Rs. 12.3103</t>
  </si>
  <si>
    <t>Growth Option is    Rs. 63.5769</t>
  </si>
  <si>
    <t>Growth (Direct) Option is    Rs. 64.4902</t>
  </si>
  <si>
    <t>Bonus Option  is    Rs. 33.4377</t>
  </si>
  <si>
    <t>Bonus (Direct) Option  is    Rs. 33.4377</t>
  </si>
  <si>
    <t>NAV as on 30-09-2020 Dividend Option is Rs.21.9348</t>
  </si>
  <si>
    <t>Dividend Option (Direct) is    Rs.22.7866</t>
  </si>
  <si>
    <t>Growth Option is    Rs. 159.0975</t>
  </si>
  <si>
    <t>Growth Option (Direct) is    Rs.164.4156</t>
  </si>
  <si>
    <t>NAV as on 30-09-2020 Dividend Option is Rs. 25.5188</t>
  </si>
  <si>
    <t>Dividend (Direct) Option is    Rs. 26.307</t>
  </si>
  <si>
    <t>Growth Option is    Rs. 222.9988</t>
  </si>
  <si>
    <t>Growth (Direct) Option is    Rs. 227.1745</t>
  </si>
  <si>
    <t>NAV as on 30-09-2020 Dividend Option is Rs. 24.1407</t>
  </si>
  <si>
    <t>Dividend Option (Direct) is    Rs.18.9140</t>
  </si>
  <si>
    <t>Growth Option is    Rs. 39.7733</t>
  </si>
  <si>
    <t>Growth Option (Direct) is Rs. 40.543</t>
  </si>
  <si>
    <t>Bonus Option  is     Rs. 39.7632</t>
  </si>
  <si>
    <t>Bonus Option (Direct) is  Rs. 39.7632</t>
  </si>
  <si>
    <t>NAV as on  30-09-2020 Dividend Option is Rs. 47.3427</t>
  </si>
  <si>
    <t xml:space="preserve"> Dividend (Direct) Option is Rs. 47.6011</t>
  </si>
  <si>
    <t>Growth Option is    Rs. 59.6863</t>
  </si>
  <si>
    <t>Growth (Direct) Option is    Rs. 60.8643</t>
  </si>
  <si>
    <t>NAV as on 30-09-2020 Dividend Option is Rs. 8.9400</t>
  </si>
  <si>
    <t>Dividend Option (Direct) is  Rs. 9.2609</t>
  </si>
  <si>
    <t>Growth Option is Rs. 8.9703</t>
  </si>
  <si>
    <t>Growth Option (Direct) is    Rs. 9.2956</t>
  </si>
  <si>
    <t>NAV as on  30-09-2020 Dividend Option is Rs. 23.7271</t>
  </si>
  <si>
    <t>Dividend Option (Direct) is  Rs. 19.1158</t>
  </si>
  <si>
    <t>Growth Option is    Rs. 32.0963</t>
  </si>
  <si>
    <t>Growth Option (Direct)  is  Rs. 32.6763</t>
  </si>
  <si>
    <t>NAV as on  30-09-2020 Dividend Option is Rs. 22.448</t>
  </si>
  <si>
    <t>Dividend Option (Direct) is    Rs.23.1930</t>
  </si>
  <si>
    <t>Growth Option is    Rs. 63.4139</t>
  </si>
  <si>
    <t>Growth Option (Direct) is    Rs. 65.6953</t>
  </si>
  <si>
    <t>NAV as on 30-09-2020 Dividend Option is Rs. 21.7206</t>
  </si>
  <si>
    <t>Dividend Option (Direct) is    Rs. 21.9285</t>
  </si>
  <si>
    <t>Growth Option is    Rs. 30.3377</t>
  </si>
  <si>
    <t>Growth Option (Direct) is    Rs. 32.2029</t>
  </si>
  <si>
    <t>NAV as on  30-09-2020 Dividend Option is Rs.15.7987</t>
  </si>
  <si>
    <t>Dividend Option (Direct) is    Rs. 15.8559</t>
  </si>
  <si>
    <t>Growth Option is    Rs. 114.0944</t>
  </si>
  <si>
    <t>Growth Option (Direct) is    Rs. 118.7813</t>
  </si>
  <si>
    <t>NAV as on  30-09-2020 Dividend Option is Rs. 42.3077</t>
  </si>
  <si>
    <t>Dividend (Direct) Option is    Rs. 42.5113</t>
  </si>
  <si>
    <t>Growth Option is    Rs. 46.1808</t>
  </si>
  <si>
    <t>Growth (Direct) Option is    Rs. 46.1049</t>
  </si>
  <si>
    <t>NAV as on 30-09-2020 Dividend Option is Rs. 15.2158</t>
  </si>
  <si>
    <t>Dividend (Direct) Option is    Rs. 15.4843</t>
  </si>
  <si>
    <t>Growth Option is    Rs. 31.7694</t>
  </si>
  <si>
    <t>Growth (Direct) Option is    Rs. 32.1782</t>
  </si>
  <si>
    <t>Daily Dividend Option is Rs. 13.6283</t>
  </si>
  <si>
    <t>Daily Dividend (Direct) Option is Rs. 13.8610</t>
  </si>
  <si>
    <t>Weekly Dividend Option is Rs. 13.8193</t>
  </si>
  <si>
    <t>Weekly Dividend (Direct) Option is Rs. 14.3550</t>
  </si>
  <si>
    <t>NAV as on  30-09-2020 Dividend Option is Rs. 17.1268</t>
  </si>
  <si>
    <t>Dividend (Direct) Option is    Rs. 17.1520</t>
  </si>
  <si>
    <t>Growth Option is    Rs. 31.7816</t>
  </si>
  <si>
    <t>Growth (Direct) Option is    Rs. 32.0724</t>
  </si>
  <si>
    <t>NAV as on  30-09-2020 Dividend Option is Rs. 12.1335.</t>
  </si>
  <si>
    <t>Dividend (Direct) Option is    Rs. 12.3439</t>
  </si>
  <si>
    <t>Growth Option is    Rs. 63.7451</t>
  </si>
  <si>
    <t>Growth (Direct) Option is    Rs. 64.6661</t>
  </si>
  <si>
    <t>Bonus Option  is    Rs. 33.5262</t>
  </si>
  <si>
    <t>Bonus (Direct) Option  is    Rs. 33.5262</t>
  </si>
  <si>
    <t>The Average Maturity period is  172 Days.</t>
  </si>
  <si>
    <t>The Portfolio Turnover Ratio is 0.11 % / The Average Maturity period is  3 Days</t>
  </si>
  <si>
    <t>The Average Maturity period is  1 Days</t>
  </si>
  <si>
    <t>The Average Maturity period is 43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</si>
</sst>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00_);_(* \(#,##0.000\);_(* &quot;-&quot;??_);_(@_)"/>
    <numFmt numFmtId="167" formatCode="_([$€-2]* #,##0.00_);_([$€-2]* \(#,##0.00\);_([$€-2]* &quot;-&quot;??_)"/>
    <numFmt numFmtId="168" formatCode="\$#,##0\ ;\(\$#,##0\)"/>
    <numFmt numFmtId="169" formatCode="&quot;VND&quot;#,##0_);[Red]\(&quot;VND&quot;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&quot;\&quot;#,##0.00;[Red]&quot;\&quot;\-#,##0.00"/>
    <numFmt numFmtId="173" formatCode="&quot;\&quot;#,##0;[Red]&quot;\&quot;\-#,##0"/>
    <numFmt numFmtId="174" formatCode="0.0000"/>
    <numFmt numFmtId="175" formatCode="_(* #,##0.0000_);_(* \(#,##0.0000\);_(* &quot;-&quot;??_);_(@_)"/>
    <numFmt numFmtId="176" formatCode="0.000"/>
    <numFmt numFmtId="177" formatCode="0.00000"/>
    <numFmt numFmtId="178" formatCode="_(* #,##0.00000_);_(* \(#,##0.00000\);_(* &quot;-&quot;??_);_(@_)"/>
    <numFmt numFmtId="179" formatCode="#,##0.00;\(#,##0.00\)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¹UAAA¼"/>
      <family val="3"/>
    </font>
    <font>
      <b/>
      <sz val="18"/>
      <name val="Arial"/>
      <family val="2"/>
    </font>
    <font>
      <b/>
      <sz val="12"/>
      <name val="Arial"/>
      <family val="2"/>
    </font>
    <font>
      <sz val="10"/>
      <name val="VN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新細明體"/>
      <family val="1"/>
      <charset val="136"/>
    </font>
    <font>
      <sz val="12"/>
      <name val="바탕체"/>
      <family val="3"/>
    </font>
    <font>
      <sz val="10"/>
      <name val="굴림체"/>
      <family val="3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6">
    <xf numFmtId="0" fontId="0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4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8" fillId="0" borderId="0"/>
    <xf numFmtId="0" fontId="14" fillId="0" borderId="0"/>
    <xf numFmtId="0" fontId="14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4" fillId="0" borderId="1" applyNumberFormat="0" applyFont="0" applyFill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3" fillId="0" borderId="0"/>
    <xf numFmtId="0" fontId="11" fillId="0" borderId="0"/>
    <xf numFmtId="164" fontId="11" fillId="0" borderId="0" applyFont="0" applyFill="0" applyBorder="0" applyAlignment="0" applyProtection="0"/>
    <xf numFmtId="0" fontId="1" fillId="0" borderId="0"/>
  </cellStyleXfs>
  <cellXfs count="322">
    <xf numFmtId="0" fontId="0" fillId="0" borderId="0" xfId="0"/>
    <xf numFmtId="49" fontId="15" fillId="0" borderId="0" xfId="18" applyNumberFormat="1" applyFont="1" applyFill="1" applyAlignment="1">
      <alignment horizontal="center"/>
    </xf>
    <xf numFmtId="49" fontId="15" fillId="0" borderId="0" xfId="18" applyNumberFormat="1" applyFont="1" applyFill="1" applyAlignment="1">
      <alignment horizontal="left"/>
    </xf>
    <xf numFmtId="2" fontId="15" fillId="0" borderId="0" xfId="18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center"/>
    </xf>
    <xf numFmtId="43" fontId="15" fillId="0" borderId="0" xfId="7" applyFont="1" applyFill="1" applyAlignment="1">
      <alignment horizontal="left"/>
    </xf>
    <xf numFmtId="0" fontId="15" fillId="0" borderId="0" xfId="0" applyNumberFormat="1" applyFont="1" applyFill="1"/>
    <xf numFmtId="49" fontId="15" fillId="0" borderId="0" xfId="0" applyNumberFormat="1" applyFont="1" applyFill="1"/>
    <xf numFmtId="49" fontId="16" fillId="0" borderId="0" xfId="18" applyNumberFormat="1" applyFont="1" applyFill="1" applyAlignment="1"/>
    <xf numFmtId="43" fontId="15" fillId="0" borderId="0" xfId="18" applyNumberFormat="1" applyFont="1" applyFill="1" applyBorder="1" applyAlignment="1"/>
    <xf numFmtId="0" fontId="15" fillId="0" borderId="0" xfId="0" applyFont="1" applyFill="1"/>
    <xf numFmtId="0" fontId="15" fillId="0" borderId="0" xfId="18" applyFont="1" applyFill="1"/>
    <xf numFmtId="49" fontId="15" fillId="0" borderId="4" xfId="18" applyNumberFormat="1" applyFont="1" applyFill="1" applyBorder="1" applyAlignment="1">
      <alignment horizontal="left"/>
    </xf>
    <xf numFmtId="49" fontId="15" fillId="0" borderId="4" xfId="18" applyNumberFormat="1" applyFont="1" applyFill="1" applyBorder="1" applyAlignment="1">
      <alignment horizontal="center" vertical="center"/>
    </xf>
    <xf numFmtId="165" fontId="15" fillId="0" borderId="4" xfId="7" applyNumberFormat="1" applyFont="1" applyFill="1" applyBorder="1" applyAlignment="1">
      <alignment horizontal="right"/>
    </xf>
    <xf numFmtId="43" fontId="15" fillId="0" borderId="5" xfId="7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5" fillId="0" borderId="0" xfId="18" applyFont="1" applyFill="1" applyBorder="1"/>
    <xf numFmtId="49" fontId="15" fillId="0" borderId="0" xfId="18" applyNumberFormat="1" applyFont="1" applyFill="1" applyBorder="1"/>
    <xf numFmtId="49" fontId="15" fillId="0" borderId="4" xfId="18" applyNumberFormat="1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NumberFormat="1" applyFont="1" applyFill="1" applyBorder="1" applyAlignment="1">
      <alignment horizontal="left"/>
    </xf>
    <xf numFmtId="0" fontId="15" fillId="0" borderId="0" xfId="18" applyNumberFormat="1" applyFont="1" applyFill="1" applyBorder="1" applyAlignment="1">
      <alignment horizontal="center"/>
    </xf>
    <xf numFmtId="0" fontId="15" fillId="0" borderId="0" xfId="18" applyNumberFormat="1" applyFont="1" applyFill="1" applyBorder="1"/>
    <xf numFmtId="49" fontId="15" fillId="0" borderId="0" xfId="18" applyNumberFormat="1" applyFont="1" applyFill="1"/>
    <xf numFmtId="165" fontId="15" fillId="0" borderId="0" xfId="7" applyNumberFormat="1" applyFont="1" applyFill="1" applyBorder="1" applyAlignment="1">
      <alignment horizontal="right"/>
    </xf>
    <xf numFmtId="43" fontId="15" fillId="0" borderId="0" xfId="7" applyFont="1" applyFill="1" applyBorder="1" applyAlignment="1">
      <alignment horizontal="center"/>
    </xf>
    <xf numFmtId="49" fontId="15" fillId="0" borderId="0" xfId="18" applyNumberFormat="1" applyFont="1" applyFill="1" applyBorder="1" applyAlignment="1">
      <alignment horizontal="left"/>
    </xf>
    <xf numFmtId="0" fontId="17" fillId="0" borderId="0" xfId="18" applyNumberFormat="1" applyFont="1" applyFill="1" applyBorder="1" applyAlignment="1">
      <alignment horizontal="center"/>
    </xf>
    <xf numFmtId="43" fontId="15" fillId="0" borderId="0" xfId="7" applyFont="1" applyFill="1" applyBorder="1"/>
    <xf numFmtId="39" fontId="15" fillId="0" borderId="0" xfId="7" applyNumberFormat="1" applyFont="1" applyFill="1" applyBorder="1"/>
    <xf numFmtId="0" fontId="15" fillId="0" borderId="0" xfId="18" applyNumberFormat="1" applyFont="1" applyFill="1" applyBorder="1" applyAlignment="1">
      <alignment horizontal="left" vertical="center" wrapText="1"/>
    </xf>
    <xf numFmtId="0" fontId="15" fillId="0" borderId="0" xfId="18" applyFont="1" applyFill="1" applyBorder="1" applyAlignment="1">
      <alignment horizontal="left"/>
    </xf>
    <xf numFmtId="43" fontId="15" fillId="0" borderId="0" xfId="7" applyFont="1" applyFill="1" applyAlignment="1">
      <alignment horizontal="center"/>
    </xf>
    <xf numFmtId="0" fontId="15" fillId="0" borderId="0" xfId="18" applyNumberFormat="1" applyFont="1" applyFill="1" applyAlignment="1">
      <alignment horizontal="center"/>
    </xf>
    <xf numFmtId="49" fontId="15" fillId="0" borderId="0" xfId="18" applyNumberFormat="1" applyFont="1" applyFill="1" applyAlignment="1"/>
    <xf numFmtId="165" fontId="15" fillId="0" borderId="0" xfId="7" applyNumberFormat="1" applyFont="1" applyFill="1" applyAlignment="1">
      <alignment horizontal="right"/>
    </xf>
    <xf numFmtId="43" fontId="15" fillId="0" borderId="6" xfId="7" applyFont="1" applyFill="1" applyBorder="1" applyAlignment="1">
      <alignment horizontal="center"/>
    </xf>
    <xf numFmtId="10" fontId="15" fillId="0" borderId="0" xfId="18" applyNumberFormat="1" applyFont="1" applyFill="1" applyBorder="1"/>
    <xf numFmtId="43" fontId="15" fillId="0" borderId="4" xfId="7" applyFont="1" applyFill="1" applyBorder="1" applyAlignment="1">
      <alignment horizontal="center"/>
    </xf>
    <xf numFmtId="43" fontId="15" fillId="0" borderId="0" xfId="18" applyNumberFormat="1" applyFont="1" applyFill="1"/>
    <xf numFmtId="0" fontId="15" fillId="0" borderId="9" xfId="18" applyNumberFormat="1" applyFont="1" applyFill="1" applyBorder="1" applyAlignment="1">
      <alignment horizontal="center"/>
    </xf>
    <xf numFmtId="0" fontId="15" fillId="0" borderId="4" xfId="18" applyNumberFormat="1" applyFont="1" applyFill="1" applyBorder="1" applyAlignment="1">
      <alignment horizontal="center"/>
    </xf>
    <xf numFmtId="49" fontId="15" fillId="0" borderId="4" xfId="18" applyNumberFormat="1" applyFont="1" applyFill="1" applyBorder="1"/>
    <xf numFmtId="43" fontId="15" fillId="0" borderId="0" xfId="18" applyNumberFormat="1" applyFont="1" applyFill="1" applyBorder="1"/>
    <xf numFmtId="0" fontId="15" fillId="0" borderId="4" xfId="18" applyNumberFormat="1" applyFont="1" applyFill="1" applyBorder="1"/>
    <xf numFmtId="43" fontId="15" fillId="0" borderId="4" xfId="7" applyFont="1" applyFill="1" applyBorder="1" applyAlignment="1">
      <alignment horizontal="right"/>
    </xf>
    <xf numFmtId="165" fontId="15" fillId="0" borderId="0" xfId="7" applyNumberFormat="1" applyFont="1" applyFill="1" applyAlignment="1">
      <alignment horizontal="center"/>
    </xf>
    <xf numFmtId="43" fontId="15" fillId="0" borderId="0" xfId="7" applyFont="1" applyFill="1"/>
    <xf numFmtId="0" fontId="15" fillId="0" borderId="0" xfId="18" applyNumberFormat="1" applyFont="1" applyFill="1"/>
    <xf numFmtId="0" fontId="17" fillId="0" borderId="0" xfId="18" applyNumberFormat="1" applyFont="1" applyFill="1" applyAlignment="1">
      <alignment horizontal="center"/>
    </xf>
    <xf numFmtId="0" fontId="17" fillId="0" borderId="0" xfId="18" applyNumberFormat="1" applyFont="1" applyFill="1"/>
    <xf numFmtId="0" fontId="15" fillId="0" borderId="0" xfId="18" applyFont="1" applyFill="1" applyAlignment="1">
      <alignment horizontal="left"/>
    </xf>
    <xf numFmtId="165" fontId="15" fillId="0" borderId="0" xfId="7" applyNumberFormat="1" applyFont="1" applyFill="1"/>
    <xf numFmtId="49" fontId="18" fillId="0" borderId="0" xfId="18" applyNumberFormat="1" applyFont="1" applyFill="1"/>
    <xf numFmtId="0" fontId="15" fillId="0" borderId="0" xfId="18" applyNumberFormat="1" applyFont="1" applyFill="1" applyAlignment="1">
      <alignment horizontal="center" vertical="justify"/>
    </xf>
    <xf numFmtId="0" fontId="15" fillId="0" borderId="0" xfId="18" applyNumberFormat="1" applyFont="1" applyFill="1" applyAlignment="1">
      <alignment horizontal="justify" vertical="justify"/>
    </xf>
    <xf numFmtId="0" fontId="15" fillId="0" borderId="2" xfId="18" applyNumberFormat="1" applyFont="1" applyFill="1" applyBorder="1" applyAlignment="1">
      <alignment horizontal="center"/>
    </xf>
    <xf numFmtId="49" fontId="15" fillId="0" borderId="2" xfId="18" applyNumberFormat="1" applyFont="1" applyFill="1" applyBorder="1" applyAlignment="1">
      <alignment horizontal="center"/>
    </xf>
    <xf numFmtId="49" fontId="15" fillId="0" borderId="2" xfId="18" applyNumberFormat="1" applyFont="1" applyFill="1" applyBorder="1" applyAlignment="1">
      <alignment horizontal="left"/>
    </xf>
    <xf numFmtId="0" fontId="15" fillId="0" borderId="0" xfId="18" applyFont="1" applyFill="1" applyAlignment="1"/>
    <xf numFmtId="0" fontId="15" fillId="0" borderId="9" xfId="18" applyNumberFormat="1" applyFont="1" applyFill="1" applyBorder="1" applyAlignment="1"/>
    <xf numFmtId="0" fontId="15" fillId="0" borderId="4" xfId="18" applyNumberFormat="1" applyFont="1" applyFill="1" applyBorder="1" applyAlignment="1"/>
    <xf numFmtId="49" fontId="15" fillId="0" borderId="4" xfId="18" applyNumberFormat="1" applyFont="1" applyFill="1" applyBorder="1" applyAlignment="1"/>
    <xf numFmtId="49" fontId="15" fillId="0" borderId="4" xfId="0" applyNumberFormat="1" applyFont="1" applyFill="1" applyBorder="1" applyAlignment="1">
      <alignment horizontal="left" vertical="top" wrapText="1"/>
    </xf>
    <xf numFmtId="0" fontId="15" fillId="0" borderId="4" xfId="18" applyNumberFormat="1" applyFont="1" applyFill="1" applyBorder="1" applyAlignment="1">
      <alignment horizontal="left"/>
    </xf>
    <xf numFmtId="10" fontId="15" fillId="0" borderId="0" xfId="18" applyNumberFormat="1" applyFont="1" applyFill="1"/>
    <xf numFmtId="43" fontId="19" fillId="0" borderId="0" xfId="18" applyNumberFormat="1" applyFont="1" applyFill="1"/>
    <xf numFmtId="43" fontId="15" fillId="0" borderId="4" xfId="7" applyFont="1" applyFill="1" applyBorder="1" applyAlignment="1">
      <alignment horizontal="left"/>
    </xf>
    <xf numFmtId="165" fontId="15" fillId="0" borderId="10" xfId="7" applyNumberFormat="1" applyFont="1" applyFill="1" applyBorder="1" applyAlignment="1">
      <alignment horizontal="right"/>
    </xf>
    <xf numFmtId="49" fontId="15" fillId="0" borderId="4" xfId="0" applyNumberFormat="1" applyFont="1" applyFill="1" applyBorder="1"/>
    <xf numFmtId="49" fontId="15" fillId="0" borderId="4" xfId="18" applyNumberFormat="1" applyFont="1" applyFill="1" applyBorder="1" applyAlignment="1">
      <alignment horizontal="center" vertical="top" wrapText="1"/>
    </xf>
    <xf numFmtId="49" fontId="15" fillId="0" borderId="4" xfId="18" applyNumberFormat="1" applyFont="1" applyFill="1" applyBorder="1" applyAlignment="1">
      <alignment horizontal="center" vertical="center" wrapText="1"/>
    </xf>
    <xf numFmtId="14" fontId="15" fillId="0" borderId="0" xfId="18" applyNumberFormat="1" applyFont="1" applyFill="1" applyBorder="1"/>
    <xf numFmtId="2" fontId="15" fillId="0" borderId="0" xfId="18" applyNumberFormat="1" applyFont="1" applyFill="1" applyBorder="1"/>
    <xf numFmtId="43" fontId="15" fillId="0" borderId="13" xfId="7" applyFont="1" applyFill="1" applyBorder="1" applyAlignment="1">
      <alignment horizontal="center"/>
    </xf>
    <xf numFmtId="0" fontId="15" fillId="0" borderId="0" xfId="18" applyNumberFormat="1" applyFont="1" applyFill="1" applyAlignment="1">
      <alignment horizontal="left"/>
    </xf>
    <xf numFmtId="0" fontId="15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/>
    <xf numFmtId="0" fontId="15" fillId="0" borderId="0" xfId="0" applyNumberFormat="1" applyFont="1" applyFill="1" applyBorder="1"/>
    <xf numFmtId="49" fontId="15" fillId="0" borderId="0" xfId="18" applyNumberFormat="1" applyFont="1" applyFill="1" applyBorder="1" applyAlignment="1">
      <alignment horizontal="center"/>
    </xf>
    <xf numFmtId="0" fontId="15" fillId="0" borderId="0" xfId="18" applyFont="1" applyFill="1" applyAlignment="1">
      <alignment horizontal="center"/>
    </xf>
    <xf numFmtId="2" fontId="15" fillId="0" borderId="0" xfId="0" applyNumberFormat="1" applyFont="1" applyFill="1" applyAlignment="1">
      <alignment horizontal="center"/>
    </xf>
    <xf numFmtId="43" fontId="15" fillId="0" borderId="3" xfId="7" applyFont="1" applyFill="1" applyBorder="1" applyAlignment="1">
      <alignment horizontal="right"/>
    </xf>
    <xf numFmtId="43" fontId="15" fillId="0" borderId="6" xfId="7" applyFont="1" applyFill="1" applyBorder="1" applyAlignment="1">
      <alignment horizontal="right"/>
    </xf>
    <xf numFmtId="43" fontId="15" fillId="0" borderId="0" xfId="7" applyFont="1" applyFill="1" applyBorder="1" applyAlignment="1"/>
    <xf numFmtId="0" fontId="15" fillId="0" borderId="9" xfId="18" applyNumberFormat="1" applyFont="1" applyFill="1" applyBorder="1" applyAlignment="1">
      <alignment horizontal="center" vertical="center"/>
    </xf>
    <xf numFmtId="0" fontId="15" fillId="0" borderId="0" xfId="18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center"/>
    </xf>
    <xf numFmtId="43" fontId="15" fillId="0" borderId="0" xfId="0" applyNumberFormat="1" applyFont="1" applyFill="1" applyBorder="1"/>
    <xf numFmtId="43" fontId="15" fillId="0" borderId="0" xfId="0" applyNumberFormat="1" applyFont="1" applyFill="1"/>
    <xf numFmtId="49" fontId="15" fillId="0" borderId="0" xfId="18" applyNumberFormat="1" applyFont="1" applyFill="1" applyBorder="1" applyAlignment="1">
      <alignment horizontal="center" vertical="center"/>
    </xf>
    <xf numFmtId="0" fontId="15" fillId="0" borderId="0" xfId="18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"/>
    </xf>
    <xf numFmtId="43" fontId="15" fillId="0" borderId="0" xfId="7" applyFont="1" applyFill="1" applyAlignment="1"/>
    <xf numFmtId="165" fontId="15" fillId="0" borderId="0" xfId="7" applyNumberFormat="1" applyFont="1" applyFill="1" applyAlignment="1"/>
    <xf numFmtId="14" fontId="15" fillId="0" borderId="0" xfId="7" applyNumberFormat="1" applyFont="1" applyFill="1" applyAlignment="1"/>
    <xf numFmtId="14" fontId="15" fillId="0" borderId="0" xfId="0" applyNumberFormat="1" applyFont="1" applyFill="1" applyAlignment="1">
      <alignment horizontal="center"/>
    </xf>
    <xf numFmtId="43" fontId="15" fillId="0" borderId="0" xfId="7" applyFont="1" applyFill="1" applyBorder="1" applyAlignment="1">
      <alignment horizontal="left"/>
    </xf>
    <xf numFmtId="0" fontId="17" fillId="0" borderId="0" xfId="18" applyNumberFormat="1" applyFont="1" applyFill="1" applyBorder="1"/>
    <xf numFmtId="43" fontId="15" fillId="0" borderId="0" xfId="7" applyFont="1" applyFill="1" applyAlignment="1">
      <alignment horizontal="right"/>
    </xf>
    <xf numFmtId="49" fontId="15" fillId="0" borderId="0" xfId="18" applyNumberFormat="1" applyFont="1" applyFill="1" applyAlignment="1">
      <alignment horizontal="right"/>
    </xf>
    <xf numFmtId="43" fontId="15" fillId="0" borderId="0" xfId="7" applyFont="1" applyFill="1" applyBorder="1" applyAlignment="1">
      <alignment horizontal="right"/>
    </xf>
    <xf numFmtId="0" fontId="15" fillId="0" borderId="0" xfId="18" applyNumberFormat="1" applyFont="1" applyFill="1" applyBorder="1" applyAlignment="1">
      <alignment horizontal="right" vertical="center" wrapText="1"/>
    </xf>
    <xf numFmtId="43" fontId="15" fillId="0" borderId="0" xfId="7" applyFont="1" applyFill="1" applyBorder="1" applyAlignment="1">
      <alignment horizontal="right" vertical="center" wrapText="1"/>
    </xf>
    <xf numFmtId="49" fontId="15" fillId="0" borderId="0" xfId="18" applyNumberFormat="1" applyFont="1" applyFill="1" applyBorder="1" applyAlignment="1">
      <alignment horizontal="right"/>
    </xf>
    <xf numFmtId="2" fontId="15" fillId="0" borderId="0" xfId="0" applyNumberFormat="1" applyFont="1" applyFill="1" applyAlignment="1">
      <alignment horizontal="right"/>
    </xf>
    <xf numFmtId="49" fontId="16" fillId="0" borderId="0" xfId="18" applyNumberFormat="1" applyFont="1" applyFill="1" applyAlignment="1">
      <alignment horizontal="left"/>
    </xf>
    <xf numFmtId="0" fontId="15" fillId="0" borderId="11" xfId="18" applyNumberFormat="1" applyFont="1" applyFill="1" applyBorder="1" applyAlignment="1">
      <alignment horizontal="center"/>
    </xf>
    <xf numFmtId="49" fontId="15" fillId="0" borderId="2" xfId="18" applyNumberFormat="1" applyFont="1" applyFill="1" applyBorder="1"/>
    <xf numFmtId="165" fontId="15" fillId="0" borderId="2" xfId="7" applyNumberFormat="1" applyFont="1" applyFill="1" applyBorder="1" applyAlignment="1">
      <alignment horizontal="right"/>
    </xf>
    <xf numFmtId="43" fontId="15" fillId="0" borderId="2" xfId="7" applyFont="1" applyFill="1" applyBorder="1" applyAlignment="1">
      <alignment horizontal="right"/>
    </xf>
    <xf numFmtId="0" fontId="15" fillId="0" borderId="14" xfId="18" applyNumberFormat="1" applyFont="1" applyFill="1" applyBorder="1" applyAlignment="1"/>
    <xf numFmtId="43" fontId="15" fillId="0" borderId="6" xfId="18" applyNumberFormat="1" applyFont="1" applyFill="1" applyBorder="1" applyAlignment="1">
      <alignment horizontal="right"/>
    </xf>
    <xf numFmtId="43" fontId="15" fillId="0" borderId="4" xfId="7" applyFont="1" applyFill="1" applyBorder="1" applyAlignment="1">
      <alignment horizontal="center" vertical="top"/>
    </xf>
    <xf numFmtId="165" fontId="15" fillId="0" borderId="4" xfId="7" applyNumberFormat="1" applyFont="1" applyFill="1" applyBorder="1" applyAlignment="1">
      <alignment horizontal="center" vertical="top"/>
    </xf>
    <xf numFmtId="43" fontId="15" fillId="0" borderId="4" xfId="7" applyNumberFormat="1" applyFont="1" applyFill="1" applyBorder="1" applyAlignment="1">
      <alignment horizontal="center" vertical="top"/>
    </xf>
    <xf numFmtId="43" fontId="15" fillId="0" borderId="0" xfId="18" applyNumberFormat="1" applyFont="1" applyFill="1" applyAlignment="1"/>
    <xf numFmtId="165" fontId="15" fillId="0" borderId="0" xfId="18" applyNumberFormat="1" applyFont="1" applyFill="1"/>
    <xf numFmtId="0" fontId="15" fillId="0" borderId="9" xfId="18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left" vertical="top" wrapText="1"/>
    </xf>
    <xf numFmtId="0" fontId="15" fillId="0" borderId="12" xfId="0" applyNumberFormat="1" applyFont="1" applyFill="1" applyBorder="1" applyAlignment="1">
      <alignment horizontal="left"/>
    </xf>
    <xf numFmtId="2" fontId="15" fillId="0" borderId="7" xfId="0" applyNumberFormat="1" applyFont="1" applyFill="1" applyBorder="1" applyAlignment="1">
      <alignment horizontal="right"/>
    </xf>
    <xf numFmtId="2" fontId="15" fillId="0" borderId="8" xfId="0" applyNumberFormat="1" applyFont="1" applyFill="1" applyBorder="1" applyAlignment="1">
      <alignment horizontal="right"/>
    </xf>
    <xf numFmtId="0" fontId="15" fillId="0" borderId="9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165" fontId="15" fillId="0" borderId="4" xfId="7" applyNumberFormat="1" applyFont="1" applyFill="1" applyBorder="1" applyAlignment="1">
      <alignment horizontal="right" vertical="center"/>
    </xf>
    <xf numFmtId="43" fontId="15" fillId="0" borderId="4" xfId="7" applyFont="1" applyFill="1" applyBorder="1" applyAlignment="1">
      <alignment horizontal="right" vertical="center"/>
    </xf>
    <xf numFmtId="49" fontId="15" fillId="0" borderId="6" xfId="18" applyNumberFormat="1" applyFont="1" applyFill="1" applyBorder="1" applyAlignment="1">
      <alignment horizontal="center" vertical="center"/>
    </xf>
    <xf numFmtId="43" fontId="15" fillId="0" borderId="4" xfId="7" applyFont="1" applyFill="1" applyBorder="1" applyAlignment="1">
      <alignment horizontal="center" vertical="center"/>
    </xf>
    <xf numFmtId="43" fontId="15" fillId="0" borderId="12" xfId="7" applyFont="1" applyFill="1" applyBorder="1" applyAlignment="1">
      <alignment horizontal="right"/>
    </xf>
    <xf numFmtId="2" fontId="15" fillId="0" borderId="6" xfId="0" applyNumberFormat="1" applyFont="1" applyFill="1" applyBorder="1" applyAlignment="1">
      <alignment horizontal="center" vertical="center"/>
    </xf>
    <xf numFmtId="43" fontId="15" fillId="0" borderId="4" xfId="7" applyFont="1" applyFill="1" applyBorder="1" applyAlignment="1">
      <alignment horizontal="right" vertical="top" wrapText="1"/>
    </xf>
    <xf numFmtId="165" fontId="15" fillId="0" borderId="4" xfId="7" applyNumberFormat="1" applyFont="1" applyFill="1" applyBorder="1" applyAlignment="1">
      <alignment horizontal="right" vertical="top" wrapText="1"/>
    </xf>
    <xf numFmtId="43" fontId="15" fillId="0" borderId="6" xfId="7" applyFont="1" applyFill="1" applyBorder="1" applyAlignment="1">
      <alignment horizontal="right" vertical="top" wrapText="1"/>
    </xf>
    <xf numFmtId="0" fontId="15" fillId="0" borderId="4" xfId="18" applyNumberFormat="1" applyFont="1" applyFill="1" applyBorder="1" applyAlignment="1">
      <alignment horizontal="center" vertical="center"/>
    </xf>
    <xf numFmtId="43" fontId="15" fillId="0" borderId="15" xfId="7" applyFont="1" applyFill="1" applyBorder="1" applyAlignment="1">
      <alignment horizontal="right"/>
    </xf>
    <xf numFmtId="2" fontId="15" fillId="0" borderId="0" xfId="18" applyNumberFormat="1" applyFont="1" applyFill="1"/>
    <xf numFmtId="0" fontId="15" fillId="0" borderId="0" xfId="0" applyFont="1" applyFill="1" applyAlignment="1">
      <alignment horizontal="right"/>
    </xf>
    <xf numFmtId="0" fontId="15" fillId="0" borderId="0" xfId="18" applyFont="1" applyFill="1" applyBorder="1" applyAlignment="1"/>
    <xf numFmtId="43" fontId="15" fillId="0" borderId="12" xfId="7" applyFont="1" applyFill="1" applyBorder="1" applyAlignment="1">
      <alignment horizontal="right" vertical="center"/>
    </xf>
    <xf numFmtId="49" fontId="15" fillId="0" borderId="0" xfId="0" applyNumberFormat="1" applyFont="1" applyFill="1" applyAlignment="1">
      <alignment horizontal="left"/>
    </xf>
    <xf numFmtId="0" fontId="15" fillId="0" borderId="0" xfId="18" applyNumberFormat="1" applyFont="1" applyFill="1" applyAlignment="1">
      <alignment horizontal="right"/>
    </xf>
    <xf numFmtId="0" fontId="17" fillId="0" borderId="0" xfId="18" applyFont="1" applyFill="1" applyAlignment="1">
      <alignment horizontal="center"/>
    </xf>
    <xf numFmtId="49" fontId="17" fillId="0" borderId="0" xfId="18" applyNumberFormat="1" applyFont="1" applyFill="1"/>
    <xf numFmtId="49" fontId="17" fillId="0" borderId="0" xfId="18" applyNumberFormat="1" applyFont="1" applyFill="1" applyBorder="1"/>
    <xf numFmtId="0" fontId="15" fillId="0" borderId="0" xfId="18" applyFont="1" applyFill="1" applyAlignment="1">
      <alignment horizontal="right"/>
    </xf>
    <xf numFmtId="165" fontId="19" fillId="0" borderId="0" xfId="18" applyNumberFormat="1" applyFont="1" applyFill="1"/>
    <xf numFmtId="49" fontId="15" fillId="0" borderId="0" xfId="18" applyNumberFormat="1" applyFont="1" applyFill="1" applyBorder="1" applyAlignment="1"/>
    <xf numFmtId="39" fontId="15" fillId="0" borderId="0" xfId="7" applyNumberFormat="1" applyFont="1" applyFill="1"/>
    <xf numFmtId="2" fontId="15" fillId="0" borderId="0" xfId="7" applyNumberFormat="1" applyFont="1" applyFill="1"/>
    <xf numFmtId="49" fontId="15" fillId="0" borderId="0" xfId="18" applyNumberFormat="1" applyFont="1" applyFill="1" applyBorder="1" applyAlignment="1">
      <alignment horizontal="right" vertical="center"/>
    </xf>
    <xf numFmtId="39" fontId="15" fillId="0" borderId="0" xfId="7" applyNumberFormat="1" applyFont="1" applyFill="1" applyAlignment="1">
      <alignment horizontal="right"/>
    </xf>
    <xf numFmtId="0" fontId="19" fillId="0" borderId="0" xfId="18" applyFont="1" applyFill="1"/>
    <xf numFmtId="0" fontId="15" fillId="0" borderId="0" xfId="18" applyNumberFormat="1" applyFont="1" applyFill="1" applyAlignment="1">
      <alignment horizontal="center" vertical="center"/>
    </xf>
    <xf numFmtId="0" fontId="15" fillId="0" borderId="0" xfId="18" applyNumberFormat="1" applyFont="1" applyFill="1" applyAlignment="1">
      <alignment horizontal="left" vertical="justify"/>
    </xf>
    <xf numFmtId="43" fontId="15" fillId="0" borderId="6" xfId="7" applyFont="1" applyFill="1" applyBorder="1" applyAlignment="1">
      <alignment horizontal="right" vertical="center"/>
    </xf>
    <xf numFmtId="2" fontId="15" fillId="0" borderId="0" xfId="0" applyNumberFormat="1" applyFont="1" applyFill="1"/>
    <xf numFmtId="0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horizontal="left"/>
    </xf>
    <xf numFmtId="49" fontId="17" fillId="0" borderId="0" xfId="0" applyNumberFormat="1" applyFont="1" applyFill="1"/>
    <xf numFmtId="175" fontId="15" fillId="0" borderId="0" xfId="7" applyNumberFormat="1" applyFont="1" applyFill="1" applyAlignment="1">
      <alignment horizontal="center"/>
    </xf>
    <xf numFmtId="0" fontId="17" fillId="0" borderId="0" xfId="0" applyNumberFormat="1" applyFont="1" applyFill="1"/>
    <xf numFmtId="174" fontId="15" fillId="0" borderId="0" xfId="0" applyNumberFormat="1" applyFont="1" applyFill="1"/>
    <xf numFmtId="49" fontId="16" fillId="0" borderId="0" xfId="18" applyNumberFormat="1" applyFont="1" applyFill="1" applyAlignment="1">
      <alignment horizontal="left" vertical="center"/>
    </xf>
    <xf numFmtId="2" fontId="15" fillId="0" borderId="0" xfId="7" applyNumberFormat="1" applyFont="1" applyFill="1" applyAlignment="1">
      <alignment horizontal="right"/>
    </xf>
    <xf numFmtId="2" fontId="15" fillId="0" borderId="0" xfId="18" applyNumberFormat="1" applyFont="1" applyFill="1" applyAlignment="1">
      <alignment horizontal="right"/>
    </xf>
    <xf numFmtId="49" fontId="15" fillId="0" borderId="0" xfId="18" applyNumberFormat="1" applyFont="1" applyFill="1" applyAlignment="1">
      <alignment vertical="top"/>
    </xf>
    <xf numFmtId="0" fontId="15" fillId="0" borderId="0" xfId="18" applyNumberFormat="1" applyFont="1" applyFill="1" applyBorder="1" applyAlignment="1"/>
    <xf numFmtId="2" fontId="15" fillId="0" borderId="0" xfId="7" applyNumberFormat="1" applyFont="1" applyFill="1" applyBorder="1" applyAlignment="1">
      <alignment horizontal="right"/>
    </xf>
    <xf numFmtId="49" fontId="15" fillId="0" borderId="0" xfId="18" applyNumberFormat="1" applyFont="1" applyFill="1" applyBorder="1" applyAlignment="1">
      <alignment horizontal="center" vertical="center" wrapText="1"/>
    </xf>
    <xf numFmtId="49" fontId="17" fillId="0" borderId="0" xfId="18" applyNumberFormat="1" applyFont="1" applyFill="1" applyBorder="1" applyAlignment="1">
      <alignment horizontal="left"/>
    </xf>
    <xf numFmtId="174" fontId="15" fillId="0" borderId="0" xfId="18" applyNumberFormat="1" applyFont="1" applyFill="1" applyAlignment="1">
      <alignment horizontal="right"/>
    </xf>
    <xf numFmtId="174" fontId="15" fillId="0" borderId="0" xfId="7" applyNumberFormat="1" applyFont="1" applyFill="1" applyAlignment="1">
      <alignment horizontal="right"/>
    </xf>
    <xf numFmtId="166" fontId="15" fillId="0" borderId="0" xfId="7" applyNumberFormat="1" applyFont="1" applyFill="1" applyAlignment="1">
      <alignment horizontal="right"/>
    </xf>
    <xf numFmtId="175" fontId="15" fillId="0" borderId="0" xfId="7" applyNumberFormat="1" applyFont="1" applyFill="1" applyAlignment="1">
      <alignment horizontal="right"/>
    </xf>
    <xf numFmtId="43" fontId="15" fillId="0" borderId="0" xfId="7" applyNumberFormat="1" applyFont="1" applyFill="1" applyAlignment="1">
      <alignment horizontal="right"/>
    </xf>
    <xf numFmtId="177" fontId="15" fillId="0" borderId="0" xfId="7" applyNumberFormat="1" applyFont="1" applyFill="1" applyAlignment="1">
      <alignment horizontal="right"/>
    </xf>
    <xf numFmtId="178" fontId="15" fillId="0" borderId="0" xfId="7" applyNumberFormat="1" applyFont="1" applyFill="1" applyAlignment="1">
      <alignment horizontal="right"/>
    </xf>
    <xf numFmtId="176" fontId="15" fillId="0" borderId="0" xfId="0" applyNumberFormat="1" applyFont="1" applyFill="1" applyAlignment="1">
      <alignment horizontal="right"/>
    </xf>
    <xf numFmtId="43" fontId="19" fillId="0" borderId="0" xfId="7" applyFont="1" applyFill="1"/>
    <xf numFmtId="165" fontId="15" fillId="0" borderId="0" xfId="7" applyNumberFormat="1" applyFont="1" applyFill="1" applyBorder="1" applyAlignment="1">
      <alignment horizontal="center" vertical="center" wrapText="1"/>
    </xf>
    <xf numFmtId="165" fontId="15" fillId="0" borderId="0" xfId="7" applyNumberFormat="1" applyFont="1" applyFill="1" applyBorder="1" applyAlignment="1">
      <alignment horizontal="center"/>
    </xf>
    <xf numFmtId="0" fontId="17" fillId="0" borderId="0" xfId="18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left"/>
    </xf>
    <xf numFmtId="165" fontId="15" fillId="0" borderId="0" xfId="7" applyNumberFormat="1" applyFont="1" applyFill="1" applyBorder="1" applyAlignment="1">
      <alignment horizontal="left"/>
    </xf>
    <xf numFmtId="165" fontId="15" fillId="0" borderId="0" xfId="7" applyNumberFormat="1" applyFont="1" applyFill="1" applyAlignment="1">
      <alignment horizontal="left"/>
    </xf>
    <xf numFmtId="2" fontId="15" fillId="0" borderId="0" xfId="0" applyNumberFormat="1" applyFont="1" applyFill="1" applyBorder="1" applyAlignment="1">
      <alignment horizontal="right"/>
    </xf>
    <xf numFmtId="0" fontId="19" fillId="0" borderId="0" xfId="18" applyFont="1" applyFill="1" applyBorder="1"/>
    <xf numFmtId="43" fontId="19" fillId="0" borderId="0" xfId="7" applyFont="1" applyFill="1" applyBorder="1"/>
    <xf numFmtId="43" fontId="19" fillId="0" borderId="0" xfId="18" applyNumberFormat="1" applyFont="1" applyFill="1" applyBorder="1"/>
    <xf numFmtId="0" fontId="19" fillId="0" borderId="0" xfId="0" applyFont="1" applyFill="1" applyBorder="1"/>
    <xf numFmtId="0" fontId="19" fillId="0" borderId="0" xfId="0" applyFont="1" applyFill="1"/>
    <xf numFmtId="2" fontId="15" fillId="0" borderId="0" xfId="18" applyNumberFormat="1" applyFont="1" applyFill="1" applyBorder="1" applyAlignment="1">
      <alignment horizontal="left"/>
    </xf>
    <xf numFmtId="43" fontId="15" fillId="0" borderId="0" xfId="7" applyFont="1" applyFill="1" applyBorder="1" applyAlignment="1">
      <alignment horizontal="center" vertical="center"/>
    </xf>
    <xf numFmtId="2" fontId="15" fillId="0" borderId="0" xfId="18" applyNumberFormat="1" applyFont="1" applyFill="1" applyBorder="1" applyAlignment="1">
      <alignment horizontal="center" vertical="center"/>
    </xf>
    <xf numFmtId="2" fontId="15" fillId="0" borderId="0" xfId="18" applyNumberFormat="1" applyFont="1" applyFill="1" applyBorder="1" applyAlignment="1">
      <alignment horizontal="center" vertical="center" wrapText="1"/>
    </xf>
    <xf numFmtId="2" fontId="15" fillId="0" borderId="0" xfId="18" applyNumberFormat="1" applyFont="1" applyFill="1" applyBorder="1" applyAlignment="1">
      <alignment horizontal="center"/>
    </xf>
    <xf numFmtId="2" fontId="19" fillId="0" borderId="0" xfId="7" applyNumberFormat="1" applyFont="1" applyFill="1" applyBorder="1"/>
    <xf numFmtId="49" fontId="19" fillId="0" borderId="0" xfId="18" applyNumberFormat="1" applyFont="1" applyFill="1" applyBorder="1" applyAlignment="1">
      <alignment horizontal="left"/>
    </xf>
    <xf numFmtId="49" fontId="19" fillId="0" borderId="0" xfId="18" applyNumberFormat="1" applyFont="1" applyFill="1" applyBorder="1"/>
    <xf numFmtId="2" fontId="19" fillId="0" borderId="0" xfId="18" applyNumberFormat="1" applyFont="1" applyFill="1" applyBorder="1" applyAlignment="1">
      <alignment horizontal="center"/>
    </xf>
    <xf numFmtId="49" fontId="19" fillId="0" borderId="0" xfId="18" applyNumberFormat="1" applyFont="1" applyFill="1" applyBorder="1" applyAlignment="1">
      <alignment horizontal="center"/>
    </xf>
    <xf numFmtId="0" fontId="19" fillId="0" borderId="0" xfId="0" applyNumberFormat="1" applyFont="1" applyFill="1"/>
    <xf numFmtId="49" fontId="19" fillId="0" borderId="0" xfId="0" applyNumberFormat="1" applyFont="1" applyFill="1"/>
    <xf numFmtId="49" fontId="19" fillId="0" borderId="0" xfId="0" applyNumberFormat="1" applyFont="1" applyFill="1" applyAlignment="1">
      <alignment horizontal="center"/>
    </xf>
    <xf numFmtId="43" fontId="19" fillId="0" borderId="0" xfId="7" applyFont="1" applyFill="1" applyAlignment="1">
      <alignment horizontal="left"/>
    </xf>
    <xf numFmtId="165" fontId="19" fillId="0" borderId="0" xfId="7" applyNumberFormat="1" applyFont="1" applyFill="1" applyAlignment="1">
      <alignment horizontal="right"/>
    </xf>
    <xf numFmtId="43" fontId="19" fillId="0" borderId="0" xfId="7" applyFont="1" applyFill="1" applyBorder="1" applyAlignment="1">
      <alignment horizontal="center"/>
    </xf>
    <xf numFmtId="2" fontId="19" fillId="0" borderId="0" xfId="18" applyNumberFormat="1" applyFont="1" applyFill="1" applyBorder="1" applyAlignment="1">
      <alignment horizontal="left"/>
    </xf>
    <xf numFmtId="0" fontId="19" fillId="0" borderId="0" xfId="18" applyNumberFormat="1" applyFont="1" applyFill="1" applyBorder="1"/>
    <xf numFmtId="0" fontId="15" fillId="0" borderId="0" xfId="18" applyNumberFormat="1" applyFont="1" applyFill="1" applyAlignment="1"/>
    <xf numFmtId="49" fontId="15" fillId="0" borderId="0" xfId="18" applyNumberFormat="1" applyFont="1" applyFill="1" applyAlignment="1">
      <alignment vertical="justify"/>
    </xf>
    <xf numFmtId="2" fontId="19" fillId="0" borderId="0" xfId="0" applyNumberFormat="1" applyFont="1" applyFill="1"/>
    <xf numFmtId="49" fontId="15" fillId="0" borderId="0" xfId="0" applyNumberFormat="1" applyFont="1" applyFill="1" applyAlignment="1"/>
    <xf numFmtId="49" fontId="17" fillId="0" borderId="0" xfId="18" applyNumberFormat="1" applyFont="1" applyFill="1" applyAlignment="1"/>
    <xf numFmtId="165" fontId="15" fillId="0" borderId="0" xfId="7" applyNumberFormat="1" applyFont="1" applyFill="1" applyBorder="1" applyAlignment="1">
      <alignment horizontal="right" vertical="center" wrapText="1"/>
    </xf>
    <xf numFmtId="43" fontId="15" fillId="0" borderId="0" xfId="7" applyFont="1" applyFill="1" applyBorder="1" applyAlignment="1">
      <alignment horizontal="center" vertical="center" wrapText="1"/>
    </xf>
    <xf numFmtId="0" fontId="15" fillId="0" borderId="0" xfId="18" applyNumberFormat="1" applyFont="1" applyFill="1" applyBorder="1" applyAlignment="1">
      <alignment horizontal="left"/>
    </xf>
    <xf numFmtId="0" fontId="17" fillId="0" borderId="0" xfId="18" applyFont="1" applyFill="1"/>
    <xf numFmtId="49" fontId="16" fillId="0" borderId="0" xfId="18" applyNumberFormat="1" applyFont="1" applyFill="1" applyAlignment="1">
      <alignment horizontal="center"/>
    </xf>
    <xf numFmtId="0" fontId="19" fillId="0" borderId="0" xfId="0" applyNumberFormat="1" applyFont="1" applyFill="1" applyBorder="1"/>
    <xf numFmtId="49" fontId="15" fillId="0" borderId="0" xfId="18" applyNumberFormat="1" applyFont="1" applyFill="1" applyAlignment="1">
      <alignment horizontal="left" vertical="justify"/>
    </xf>
    <xf numFmtId="0" fontId="17" fillId="0" borderId="0" xfId="18" applyNumberFormat="1" applyFont="1" applyFill="1" applyAlignment="1"/>
    <xf numFmtId="49" fontId="15" fillId="0" borderId="0" xfId="18" applyNumberFormat="1" applyFont="1" applyFill="1" applyAlignment="1">
      <alignment horizontal="left" vertical="justify"/>
    </xf>
    <xf numFmtId="49" fontId="15" fillId="0" borderId="0" xfId="18" applyNumberFormat="1" applyFont="1" applyFill="1" applyAlignment="1">
      <alignment horizontal="left" vertical="justify"/>
    </xf>
    <xf numFmtId="0" fontId="15" fillId="0" borderId="0" xfId="7" applyNumberFormat="1" applyFont="1" applyFill="1" applyAlignment="1">
      <alignment horizontal="right"/>
    </xf>
    <xf numFmtId="0" fontId="15" fillId="0" borderId="0" xfId="7" applyNumberFormat="1" applyFont="1" applyFill="1" applyBorder="1"/>
    <xf numFmtId="0" fontId="15" fillId="0" borderId="0" xfId="7" applyNumberFormat="1" applyFont="1" applyFill="1" applyAlignment="1">
      <alignment horizontal="center"/>
    </xf>
    <xf numFmtId="0" fontId="15" fillId="0" borderId="0" xfId="7" applyNumberFormat="1" applyFont="1" applyFill="1"/>
    <xf numFmtId="0" fontId="23" fillId="0" borderId="0" xfId="18" applyNumberFormat="1" applyFont="1" applyFill="1" applyAlignment="1">
      <alignment horizontal="left"/>
    </xf>
    <xf numFmtId="0" fontId="15" fillId="0" borderId="0" xfId="7" applyNumberFormat="1" applyFont="1" applyFill="1" applyBorder="1" applyAlignment="1"/>
    <xf numFmtId="0" fontId="15" fillId="0" borderId="0" xfId="7" applyNumberFormat="1" applyFont="1" applyFill="1" applyAlignment="1"/>
    <xf numFmtId="0" fontId="15" fillId="0" borderId="0" xfId="18" applyNumberFormat="1" applyFont="1" applyFill="1" applyBorder="1" applyAlignment="1">
      <alignment horizontal="right"/>
    </xf>
    <xf numFmtId="0" fontId="15" fillId="0" borderId="0" xfId="7" applyNumberFormat="1" applyFont="1" applyFill="1" applyBorder="1" applyAlignment="1">
      <alignment horizontal="right"/>
    </xf>
    <xf numFmtId="0" fontId="19" fillId="0" borderId="0" xfId="18" applyNumberFormat="1" applyFont="1" applyFill="1" applyBorder="1" applyAlignment="1">
      <alignment horizontal="center"/>
    </xf>
    <xf numFmtId="0" fontId="23" fillId="0" borderId="0" xfId="18" applyNumberFormat="1" applyFont="1" applyFill="1" applyAlignment="1"/>
    <xf numFmtId="0" fontId="15" fillId="0" borderId="0" xfId="18" applyNumberFormat="1" applyFont="1" applyFill="1" applyAlignment="1">
      <alignment vertical="justify"/>
    </xf>
    <xf numFmtId="0" fontId="15" fillId="0" borderId="18" xfId="18" applyNumberFormat="1" applyFont="1" applyFill="1" applyBorder="1" applyAlignment="1">
      <alignment horizontal="center"/>
    </xf>
    <xf numFmtId="0" fontId="15" fillId="0" borderId="18" xfId="18" applyNumberFormat="1" applyFont="1" applyFill="1" applyBorder="1" applyAlignment="1">
      <alignment horizontal="justify" vertical="justify"/>
    </xf>
    <xf numFmtId="49" fontId="15" fillId="0" borderId="18" xfId="18" applyNumberFormat="1" applyFont="1" applyFill="1" applyBorder="1" applyAlignment="1">
      <alignment horizontal="left" vertical="justify"/>
    </xf>
    <xf numFmtId="0" fontId="15" fillId="0" borderId="18" xfId="7" applyNumberFormat="1" applyFont="1" applyFill="1" applyBorder="1" applyAlignment="1">
      <alignment horizontal="right"/>
    </xf>
    <xf numFmtId="0" fontId="15" fillId="0" borderId="18" xfId="7" applyNumberFormat="1" applyFont="1" applyFill="1" applyBorder="1"/>
    <xf numFmtId="0" fontId="15" fillId="0" borderId="20" xfId="18" applyNumberFormat="1" applyFont="1" applyFill="1" applyBorder="1" applyAlignment="1">
      <alignment horizontal="center"/>
    </xf>
    <xf numFmtId="0" fontId="15" fillId="0" borderId="19" xfId="18" applyNumberFormat="1" applyFont="1" applyFill="1" applyBorder="1" applyAlignment="1">
      <alignment horizontal="center"/>
    </xf>
    <xf numFmtId="49" fontId="15" fillId="0" borderId="19" xfId="18" applyNumberFormat="1" applyFont="1" applyFill="1" applyBorder="1" applyAlignment="1">
      <alignment horizontal="center"/>
    </xf>
    <xf numFmtId="49" fontId="15" fillId="0" borderId="19" xfId="18" applyNumberFormat="1" applyFont="1" applyFill="1" applyBorder="1" applyAlignment="1">
      <alignment horizontal="left"/>
    </xf>
    <xf numFmtId="165" fontId="15" fillId="0" borderId="19" xfId="7" applyNumberFormat="1" applyFont="1" applyFill="1" applyBorder="1" applyAlignment="1">
      <alignment horizontal="right"/>
    </xf>
    <xf numFmtId="2" fontId="15" fillId="0" borderId="21" xfId="0" applyNumberFormat="1" applyFont="1" applyFill="1" applyBorder="1" applyAlignment="1">
      <alignment horizontal="right"/>
    </xf>
    <xf numFmtId="43" fontId="15" fillId="0" borderId="12" xfId="7" applyFont="1" applyFill="1" applyBorder="1" applyAlignment="1">
      <alignment horizontal="right" vertical="top" wrapText="1"/>
    </xf>
    <xf numFmtId="49" fontId="15" fillId="0" borderId="18" xfId="18" applyNumberFormat="1" applyFont="1" applyFill="1" applyBorder="1"/>
    <xf numFmtId="0" fontId="15" fillId="0" borderId="18" xfId="18" applyNumberFormat="1" applyFont="1" applyFill="1" applyBorder="1" applyAlignment="1">
      <alignment horizontal="left"/>
    </xf>
    <xf numFmtId="0" fontId="15" fillId="0" borderId="18" xfId="7" applyNumberFormat="1" applyFont="1" applyFill="1" applyBorder="1" applyAlignment="1">
      <alignment horizontal="center"/>
    </xf>
    <xf numFmtId="0" fontId="15" fillId="0" borderId="22" xfId="18" applyFont="1" applyFill="1" applyBorder="1"/>
    <xf numFmtId="0" fontId="15" fillId="0" borderId="22" xfId="18" applyFont="1" applyFill="1" applyBorder="1" applyAlignment="1"/>
    <xf numFmtId="14" fontId="15" fillId="0" borderId="22" xfId="18" applyNumberFormat="1" applyFont="1" applyFill="1" applyBorder="1"/>
    <xf numFmtId="0" fontId="15" fillId="0" borderId="22" xfId="18" applyNumberFormat="1" applyFont="1" applyFill="1" applyBorder="1" applyAlignment="1"/>
    <xf numFmtId="0" fontId="15" fillId="0" borderId="22" xfId="18" applyNumberFormat="1" applyFont="1" applyFill="1" applyBorder="1"/>
    <xf numFmtId="0" fontId="15" fillId="0" borderId="23" xfId="18" applyNumberFormat="1" applyFont="1" applyFill="1" applyBorder="1"/>
    <xf numFmtId="10" fontId="15" fillId="0" borderId="0" xfId="0" applyNumberFormat="1" applyFont="1" applyFill="1" applyBorder="1" applyAlignment="1">
      <alignment horizontal="center"/>
    </xf>
    <xf numFmtId="43" fontId="15" fillId="0" borderId="12" xfId="7" applyNumberFormat="1" applyFont="1" applyFill="1" applyBorder="1" applyAlignment="1">
      <alignment horizontal="center" vertical="top"/>
    </xf>
    <xf numFmtId="49" fontId="15" fillId="0" borderId="10" xfId="18" applyNumberFormat="1" applyFont="1" applyFill="1" applyBorder="1" applyAlignment="1">
      <alignment horizontal="center" vertical="center"/>
    </xf>
    <xf numFmtId="179" fontId="21" fillId="0" borderId="10" xfId="0" applyNumberFormat="1" applyFont="1" applyFill="1" applyBorder="1" applyAlignment="1">
      <alignment horizontal="right" vertical="top"/>
    </xf>
    <xf numFmtId="43" fontId="15" fillId="0" borderId="13" xfId="7" applyNumberFormat="1" applyFont="1" applyFill="1" applyBorder="1" applyAlignment="1">
      <alignment horizontal="center" vertical="top"/>
    </xf>
    <xf numFmtId="2" fontId="15" fillId="0" borderId="16" xfId="0" applyNumberFormat="1" applyFont="1" applyFill="1" applyBorder="1" applyAlignment="1">
      <alignment horizontal="right"/>
    </xf>
    <xf numFmtId="49" fontId="15" fillId="0" borderId="8" xfId="18" applyNumberFormat="1" applyFont="1" applyFill="1" applyBorder="1" applyAlignment="1">
      <alignment horizontal="center" vertical="center"/>
    </xf>
    <xf numFmtId="43" fontId="15" fillId="0" borderId="24" xfId="7" applyFont="1" applyFill="1" applyBorder="1" applyAlignment="1">
      <alignment horizontal="right"/>
    </xf>
    <xf numFmtId="43" fontId="15" fillId="0" borderId="21" xfId="7" applyFont="1" applyFill="1" applyBorder="1" applyAlignment="1">
      <alignment horizontal="right" vertical="top" wrapText="1"/>
    </xf>
    <xf numFmtId="0" fontId="22" fillId="0" borderId="0" xfId="18" applyNumberFormat="1" applyFont="1" applyFill="1" applyAlignment="1">
      <alignment horizontal="center"/>
    </xf>
    <xf numFmtId="49" fontId="22" fillId="0" borderId="0" xfId="18" applyNumberFormat="1" applyFont="1" applyFill="1"/>
    <xf numFmtId="49" fontId="22" fillId="0" borderId="0" xfId="18" applyNumberFormat="1" applyFont="1" applyFill="1" applyAlignment="1">
      <alignment horizontal="center"/>
    </xf>
    <xf numFmtId="0" fontId="22" fillId="0" borderId="0" xfId="18" applyNumberFormat="1" applyFont="1" applyFill="1" applyAlignment="1">
      <alignment horizontal="left"/>
    </xf>
    <xf numFmtId="165" fontId="22" fillId="0" borderId="0" xfId="7" applyNumberFormat="1" applyFont="1" applyFill="1" applyAlignment="1">
      <alignment horizontal="right"/>
    </xf>
    <xf numFmtId="43" fontId="22" fillId="0" borderId="0" xfId="7" applyFont="1" applyFill="1" applyAlignment="1">
      <alignment horizontal="right"/>
    </xf>
    <xf numFmtId="0" fontId="22" fillId="0" borderId="0" xfId="18" applyFont="1" applyFill="1"/>
    <xf numFmtId="0" fontId="22" fillId="0" borderId="0" xfId="18" applyNumberFormat="1" applyFont="1" applyFill="1"/>
    <xf numFmtId="0" fontId="22" fillId="0" borderId="0" xfId="0" applyNumberFormat="1" applyFont="1" applyFill="1" applyBorder="1" applyAlignment="1">
      <alignment horizontal="center"/>
    </xf>
    <xf numFmtId="43" fontId="22" fillId="0" borderId="0" xfId="7" applyFont="1" applyFill="1" applyBorder="1" applyAlignment="1">
      <alignment horizontal="right"/>
    </xf>
    <xf numFmtId="2" fontId="22" fillId="0" borderId="0" xfId="0" applyNumberFormat="1" applyFont="1" applyFill="1" applyBorder="1" applyAlignment="1">
      <alignment horizontal="center"/>
    </xf>
    <xf numFmtId="0" fontId="22" fillId="0" borderId="0" xfId="18" applyFont="1" applyFill="1" applyBorder="1"/>
    <xf numFmtId="2" fontId="22" fillId="0" borderId="0" xfId="18" applyNumberFormat="1" applyFont="1" applyFill="1" applyBorder="1"/>
    <xf numFmtId="0" fontId="22" fillId="0" borderId="0" xfId="0" applyNumberFormat="1" applyFont="1" applyFill="1" applyBorder="1" applyAlignment="1">
      <alignment horizontal="left"/>
    </xf>
    <xf numFmtId="49" fontId="22" fillId="0" borderId="0" xfId="18" applyNumberFormat="1" applyFont="1" applyFill="1" applyBorder="1" applyAlignment="1">
      <alignment horizontal="center"/>
    </xf>
    <xf numFmtId="165" fontId="15" fillId="0" borderId="10" xfId="7" applyNumberFormat="1" applyFont="1" applyFill="1" applyBorder="1" applyAlignment="1">
      <alignment horizontal="right" vertical="top" wrapText="1"/>
    </xf>
    <xf numFmtId="43" fontId="15" fillId="0" borderId="0" xfId="7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3" fontId="22" fillId="0" borderId="0" xfId="7" applyFont="1" applyFill="1"/>
    <xf numFmtId="43" fontId="22" fillId="0" borderId="0" xfId="7" applyFont="1" applyFill="1" applyBorder="1"/>
    <xf numFmtId="165" fontId="15" fillId="0" borderId="10" xfId="7" applyNumberFormat="1" applyFont="1" applyFill="1" applyBorder="1" applyAlignment="1">
      <alignment horizontal="right" vertical="center"/>
    </xf>
    <xf numFmtId="14" fontId="22" fillId="0" borderId="0" xfId="18" applyNumberFormat="1" applyFont="1" applyFill="1" applyBorder="1"/>
    <xf numFmtId="43" fontId="15" fillId="0" borderId="25" xfId="7" applyFont="1" applyFill="1" applyBorder="1" applyAlignment="1">
      <alignment horizontal="right"/>
    </xf>
    <xf numFmtId="165" fontId="15" fillId="0" borderId="6" xfId="7" applyNumberFormat="1" applyFont="1" applyFill="1" applyBorder="1" applyAlignment="1">
      <alignment horizontal="right" vertical="center"/>
    </xf>
    <xf numFmtId="2" fontId="15" fillId="0" borderId="17" xfId="0" applyNumberFormat="1" applyFont="1" applyFill="1" applyBorder="1" applyAlignment="1">
      <alignment horizontal="right"/>
    </xf>
    <xf numFmtId="0" fontId="15" fillId="0" borderId="22" xfId="0" applyNumberFormat="1" applyFont="1" applyFill="1" applyBorder="1"/>
    <xf numFmtId="0" fontId="15" fillId="0" borderId="22" xfId="19" applyNumberFormat="1" applyFont="1" applyFill="1" applyBorder="1"/>
    <xf numFmtId="43" fontId="15" fillId="0" borderId="17" xfId="7" applyFont="1" applyFill="1" applyBorder="1" applyAlignment="1">
      <alignment horizontal="right" vertical="top" wrapText="1"/>
    </xf>
    <xf numFmtId="49" fontId="22" fillId="0" borderId="0" xfId="18" applyNumberFormat="1" applyFont="1" applyFill="1" applyAlignment="1">
      <alignment horizontal="left"/>
    </xf>
    <xf numFmtId="0" fontId="22" fillId="0" borderId="0" xfId="18" applyNumberFormat="1" applyFont="1" applyFill="1" applyAlignment="1">
      <alignment horizontal="right"/>
    </xf>
    <xf numFmtId="0" fontId="22" fillId="0" borderId="0" xfId="7" applyNumberFormat="1" applyFont="1" applyFill="1" applyBorder="1"/>
    <xf numFmtId="0" fontId="24" fillId="0" borderId="0" xfId="18" applyFont="1" applyFill="1" applyAlignment="1">
      <alignment horizontal="center"/>
    </xf>
    <xf numFmtId="49" fontId="24" fillId="0" borderId="0" xfId="18" applyNumberFormat="1" applyFont="1" applyFill="1" applyBorder="1" applyAlignment="1">
      <alignment horizontal="center"/>
    </xf>
    <xf numFmtId="49" fontId="22" fillId="0" borderId="0" xfId="18" applyNumberFormat="1" applyFont="1" applyFill="1" applyBorder="1" applyAlignment="1">
      <alignment horizontal="right" vertical="center"/>
    </xf>
    <xf numFmtId="49" fontId="22" fillId="0" borderId="0" xfId="18" applyNumberFormat="1" applyFont="1" applyFill="1" applyBorder="1" applyAlignment="1">
      <alignment horizontal="center" vertical="center"/>
    </xf>
    <xf numFmtId="0" fontId="22" fillId="0" borderId="0" xfId="18" applyNumberFormat="1" applyFont="1" applyFill="1" applyBorder="1" applyAlignment="1">
      <alignment horizontal="center" vertical="center" wrapText="1"/>
    </xf>
    <xf numFmtId="49" fontId="22" fillId="0" borderId="0" xfId="18" applyNumberFormat="1" applyFont="1" applyFill="1" applyAlignment="1"/>
    <xf numFmtId="165" fontId="22" fillId="0" borderId="0" xfId="7" applyNumberFormat="1" applyFont="1" applyFill="1"/>
    <xf numFmtId="43" fontId="22" fillId="0" borderId="0" xfId="7" applyFont="1" applyFill="1" applyBorder="1" applyAlignment="1">
      <alignment horizontal="left"/>
    </xf>
    <xf numFmtId="43" fontId="22" fillId="0" borderId="0" xfId="7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right"/>
    </xf>
    <xf numFmtId="43" fontId="15" fillId="0" borderId="5" xfId="7" applyFont="1" applyFill="1" applyBorder="1" applyAlignment="1">
      <alignment horizontal="right" vertical="top" wrapText="1"/>
    </xf>
    <xf numFmtId="2" fontId="15" fillId="0" borderId="4" xfId="0" applyNumberFormat="1" applyFont="1" applyFill="1" applyBorder="1" applyAlignment="1">
      <alignment horizontal="right"/>
    </xf>
    <xf numFmtId="0" fontId="15" fillId="0" borderId="26" xfId="18" applyNumberFormat="1" applyFont="1" applyFill="1" applyBorder="1" applyAlignment="1">
      <alignment horizontal="center"/>
    </xf>
    <xf numFmtId="0" fontId="15" fillId="0" borderId="12" xfId="18" applyNumberFormat="1" applyFont="1" applyFill="1" applyBorder="1" applyAlignment="1">
      <alignment horizontal="center"/>
    </xf>
    <xf numFmtId="49" fontId="15" fillId="0" borderId="12" xfId="18" applyNumberFormat="1" applyFont="1" applyFill="1" applyBorder="1"/>
    <xf numFmtId="49" fontId="15" fillId="0" borderId="12" xfId="18" applyNumberFormat="1" applyFont="1" applyFill="1" applyBorder="1" applyAlignment="1">
      <alignment horizontal="center"/>
    </xf>
    <xf numFmtId="49" fontId="15" fillId="0" borderId="12" xfId="18" applyNumberFormat="1" applyFont="1" applyFill="1" applyBorder="1" applyAlignment="1">
      <alignment horizontal="left"/>
    </xf>
    <xf numFmtId="165" fontId="15" fillId="0" borderId="12" xfId="7" applyNumberFormat="1" applyFont="1" applyFill="1" applyBorder="1" applyAlignment="1">
      <alignment horizontal="right"/>
    </xf>
    <xf numFmtId="43" fontId="15" fillId="0" borderId="8" xfId="7" applyFont="1" applyFill="1" applyBorder="1" applyAlignment="1">
      <alignment horizontal="right"/>
    </xf>
    <xf numFmtId="0" fontId="15" fillId="0" borderId="4" xfId="18" applyFont="1" applyFill="1" applyBorder="1"/>
    <xf numFmtId="0" fontId="15" fillId="0" borderId="12" xfId="18" applyNumberFormat="1" applyFont="1" applyFill="1" applyBorder="1" applyAlignment="1">
      <alignment horizontal="left"/>
    </xf>
    <xf numFmtId="165" fontId="15" fillId="0" borderId="10" xfId="7" applyNumberFormat="1" applyFont="1" applyFill="1" applyBorder="1" applyAlignment="1">
      <alignment horizontal="center" vertical="top"/>
    </xf>
    <xf numFmtId="49" fontId="25" fillId="0" borderId="0" xfId="18" applyNumberFormat="1" applyFont="1" applyFill="1" applyBorder="1"/>
  </cellXfs>
  <cellStyles count="36">
    <cellStyle name="AeE­ [0]_INQUIRY ¿?¾÷AßAø " xfId="1"/>
    <cellStyle name="AeE­_INQUIRY ¿?¾÷AßAø " xfId="2"/>
    <cellStyle name="AÞ¸¶ [0]_INQUIRY ¿?¾÷AßAø " xfId="3"/>
    <cellStyle name="AÞ¸¶_INQUIRY ¿?¾÷AßAø " xfId="4"/>
    <cellStyle name="C?AØ_¿?¾÷CoE² " xfId="5"/>
    <cellStyle name="C￥AØ_¿μ¾÷CoE² " xfId="6"/>
    <cellStyle name="Comma" xfId="7" builtinId="3"/>
    <cellStyle name="Comma0" xfId="8"/>
    <cellStyle name="Currency0" xfId="9"/>
    <cellStyle name="Date" xfId="10"/>
    <cellStyle name="Euro" xfId="11"/>
    <cellStyle name="Fixed" xfId="12"/>
    <cellStyle name="Heading 1" xfId="13" builtinId="16" customBuiltin="1"/>
    <cellStyle name="Heading 2" xfId="14" builtinId="17" customBuiltin="1"/>
    <cellStyle name="Normal" xfId="0" builtinId="0"/>
    <cellStyle name="Normal - Style1" xfId="15"/>
    <cellStyle name="Normal 2" xfId="16"/>
    <cellStyle name="Normal 3" xfId="17"/>
    <cellStyle name="Normal 4" xfId="35"/>
    <cellStyle name="Normal_Porfolio_Mar_08" xfId="18"/>
    <cellStyle name="Percent" xfId="19" builtinId="5"/>
    <cellStyle name="Style 1" xfId="20"/>
    <cellStyle name="Total" xfId="21" builtinId="25" customBuiltin="1"/>
    <cellStyle name="똿뗦먛귟 [0.00]_PRODUCT DETAIL Q1" xfId="22"/>
    <cellStyle name="똿뗦먛귟_PRODUCT DETAIL Q1" xfId="23"/>
    <cellStyle name="믅됞 [0.00]_PRODUCT DETAIL Q1" xfId="24"/>
    <cellStyle name="믅됞_PRODUCT DETAIL Q1" xfId="25"/>
    <cellStyle name="백분율_HOBONG" xfId="26"/>
    <cellStyle name="뷭?_BOOKSHIP" xfId="27"/>
    <cellStyle name="콤마 [0]_1202" xfId="28"/>
    <cellStyle name="콤마_1202" xfId="29"/>
    <cellStyle name="통화 [0]_1202" xfId="30"/>
    <cellStyle name="통화_1202" xfId="31"/>
    <cellStyle name="표준_(정보부문)월별인원계획" xfId="32"/>
    <cellStyle name="一般_07069.74ID10.0925" xfId="33"/>
    <cellStyle name="千分位_07069.74ID10.0925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ments/Industry%20classification_202004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SE Listed companies"/>
    </sheetNames>
    <sheetDataSet>
      <sheetData sheetId="0" refreshError="1"/>
      <sheetData sheetId="1" refreshError="1">
        <row r="2">
          <cell r="D2" t="str">
            <v>INE144J01027</v>
          </cell>
          <cell r="E2" t="str">
            <v>010402001</v>
          </cell>
          <cell r="F2" t="str">
            <v>INDUSTRIAL MINERALS</v>
          </cell>
          <cell r="G2" t="str">
            <v>010402</v>
          </cell>
          <cell r="H2" t="str">
            <v>MINERALS/MINING</v>
          </cell>
        </row>
        <row r="3">
          <cell r="D3" t="str">
            <v>INE253B01015</v>
          </cell>
          <cell r="E3" t="str">
            <v>040102005</v>
          </cell>
          <cell r="F3" t="str">
            <v>OTHER FINANCIAL SERVICES</v>
          </cell>
          <cell r="G3" t="str">
            <v>040102</v>
          </cell>
          <cell r="H3" t="str">
            <v>FINANCE</v>
          </cell>
        </row>
        <row r="4">
          <cell r="D4" t="str">
            <v>INE748C01020</v>
          </cell>
          <cell r="E4" t="str">
            <v>060102001</v>
          </cell>
          <cell r="F4" t="str">
            <v>COMPUTERS - SOFTWARE</v>
          </cell>
          <cell r="G4" t="str">
            <v>060102</v>
          </cell>
          <cell r="H4" t="str">
            <v>SOFTWARE</v>
          </cell>
        </row>
        <row r="5">
          <cell r="D5" t="str">
            <v>INE470A01017</v>
          </cell>
          <cell r="E5" t="str">
            <v>080107001</v>
          </cell>
          <cell r="F5" t="str">
            <v>DIVERSIFIED COMMERCIAL SERVICES</v>
          </cell>
          <cell r="G5" t="str">
            <v>080107</v>
          </cell>
          <cell r="H5" t="str">
            <v>COMMERCIAL SERVICES</v>
          </cell>
        </row>
        <row r="6">
          <cell r="D6" t="str">
            <v>INE105C01023</v>
          </cell>
          <cell r="E6" t="str">
            <v>080107001</v>
          </cell>
          <cell r="F6" t="str">
            <v>DIVERSIFIED COMMERCIAL SERVICES</v>
          </cell>
          <cell r="G6" t="str">
            <v>080107</v>
          </cell>
          <cell r="H6" t="str">
            <v>COMMERCIAL SERVICES</v>
          </cell>
        </row>
        <row r="7">
          <cell r="D7" t="str">
            <v>INE618L01018</v>
          </cell>
          <cell r="E7" t="str">
            <v>040102007</v>
          </cell>
          <cell r="F7" t="str">
            <v>STOCKBROKING AND ALLIED</v>
          </cell>
          <cell r="G7" t="str">
            <v>040102</v>
          </cell>
          <cell r="H7" t="str">
            <v>FINANCE</v>
          </cell>
        </row>
        <row r="8">
          <cell r="D8" t="str">
            <v>INE111B01023</v>
          </cell>
          <cell r="E8" t="str">
            <v>060102001</v>
          </cell>
          <cell r="F8" t="str">
            <v>COMPUTERS - SOFTWARE</v>
          </cell>
          <cell r="G8" t="str">
            <v>060102</v>
          </cell>
          <cell r="H8" t="str">
            <v>SOFTWARE</v>
          </cell>
        </row>
        <row r="9">
          <cell r="D9" t="str">
            <v>INE650K01021</v>
          </cell>
          <cell r="E9" t="str">
            <v>060102003</v>
          </cell>
          <cell r="F9" t="str">
            <v>IT ENABLED SERVICES - SOFTWARE</v>
          </cell>
          <cell r="G9" t="str">
            <v>060102</v>
          </cell>
          <cell r="H9" t="str">
            <v>SOFTWARE</v>
          </cell>
        </row>
        <row r="10">
          <cell r="D10" t="str">
            <v>INE619I01012</v>
          </cell>
          <cell r="E10" t="str">
            <v>080103002</v>
          </cell>
          <cell r="F10" t="str">
            <v>ENGINEERING-DESIGNING-CONSTRUCTION</v>
          </cell>
          <cell r="G10" t="str">
            <v>080103</v>
          </cell>
          <cell r="H10" t="str">
            <v>ENGINEERING SERVICES</v>
          </cell>
        </row>
        <row r="11">
          <cell r="D11" t="str">
            <v>INE087Z01016</v>
          </cell>
          <cell r="E11" t="str">
            <v>030102001</v>
          </cell>
          <cell r="F11" t="str">
            <v>OFFSHORE SUPPORT SOLUTION DRILLING</v>
          </cell>
          <cell r="G11" t="str">
            <v>030102</v>
          </cell>
          <cell r="H11" t="str">
            <v>OIL</v>
          </cell>
        </row>
        <row r="12">
          <cell r="D12" t="str">
            <v>INE721Z01010</v>
          </cell>
          <cell r="E12" t="str">
            <v>070301003</v>
          </cell>
          <cell r="F12" t="str">
            <v>INDUSTRIAL EQUIPMENT</v>
          </cell>
          <cell r="G12" t="str">
            <v>070301</v>
          </cell>
          <cell r="H12" t="str">
            <v>INDUSTRIAL CAPITAL GOODS</v>
          </cell>
        </row>
        <row r="13">
          <cell r="D13" t="str">
            <v>INE767A01016</v>
          </cell>
          <cell r="E13" t="str">
            <v>050201002</v>
          </cell>
          <cell r="F13" t="str">
            <v>PHARMACEUTICALS</v>
          </cell>
          <cell r="G13" t="str">
            <v>050201</v>
          </cell>
          <cell r="H13" t="str">
            <v>PHARMACEUTICALS</v>
          </cell>
        </row>
        <row r="14">
          <cell r="D14" t="str">
            <v>INE769A01020</v>
          </cell>
          <cell r="E14" t="str">
            <v>010201003</v>
          </cell>
          <cell r="F14" t="str">
            <v>CHEMICALS - SPECIALITY</v>
          </cell>
          <cell r="G14" t="str">
            <v>010201</v>
          </cell>
          <cell r="H14" t="str">
            <v>CHEMICALS</v>
          </cell>
        </row>
        <row r="15">
          <cell r="D15" t="str">
            <v>INE273D01019</v>
          </cell>
          <cell r="E15" t="str">
            <v>020401001</v>
          </cell>
          <cell r="F15" t="str">
            <v>FABRICS AND GARMENTS</v>
          </cell>
          <cell r="G15" t="str">
            <v>020401</v>
          </cell>
          <cell r="H15" t="str">
            <v>TEXTILE PRODUCTS</v>
          </cell>
        </row>
        <row r="16">
          <cell r="D16" t="str">
            <v>INE754X01016</v>
          </cell>
          <cell r="E16" t="str">
            <v>080107001</v>
          </cell>
          <cell r="F16" t="str">
            <v>DIVERSIFIED COMMERCIAL SERVICES</v>
          </cell>
          <cell r="G16" t="str">
            <v>080107</v>
          </cell>
          <cell r="H16" t="str">
            <v>COMMERCIAL SERVICES</v>
          </cell>
        </row>
        <row r="17">
          <cell r="D17" t="str">
            <v>INE216P01012</v>
          </cell>
          <cell r="E17" t="str">
            <v>040102002</v>
          </cell>
          <cell r="F17" t="str">
            <v>HOUSING FINANCE</v>
          </cell>
          <cell r="G17" t="str">
            <v>040102</v>
          </cell>
          <cell r="H17" t="str">
            <v>FINANCE</v>
          </cell>
        </row>
        <row r="18">
          <cell r="D18" t="str">
            <v>INE421A01028</v>
          </cell>
          <cell r="E18" t="str">
            <v>030102001</v>
          </cell>
          <cell r="F18" t="str">
            <v>OFFSHORE SUPPORT SOLUTION DRILLING</v>
          </cell>
          <cell r="G18" t="str">
            <v>030102</v>
          </cell>
          <cell r="H18" t="str">
            <v>OIL</v>
          </cell>
        </row>
        <row r="19">
          <cell r="D19" t="str">
            <v>INE117A01022</v>
          </cell>
          <cell r="E19" t="str">
            <v>070301004</v>
          </cell>
          <cell r="F19" t="str">
            <v>POWER EQUIPMENT</v>
          </cell>
          <cell r="G19" t="str">
            <v>070301</v>
          </cell>
          <cell r="H19" t="str">
            <v>INDUSTRIAL CAPITAL GOODS</v>
          </cell>
        </row>
        <row r="20">
          <cell r="D20" t="str">
            <v>INE358A01014</v>
          </cell>
          <cell r="E20" t="str">
            <v>050201002</v>
          </cell>
          <cell r="F20" t="str">
            <v>PHARMACEUTICALS</v>
          </cell>
          <cell r="G20" t="str">
            <v>050201</v>
          </cell>
          <cell r="H20" t="str">
            <v>PHARMACEUTICALS</v>
          </cell>
        </row>
        <row r="21">
          <cell r="D21" t="str">
            <v>INE674K01013</v>
          </cell>
          <cell r="E21" t="str">
            <v>040102003</v>
          </cell>
          <cell r="F21" t="str">
            <v>INVESTMENT COMPANIES</v>
          </cell>
          <cell r="G21" t="str">
            <v>040102</v>
          </cell>
          <cell r="H21" t="str">
            <v>FINANCE</v>
          </cell>
        </row>
        <row r="22">
          <cell r="D22" t="str">
            <v>INE647O01011</v>
          </cell>
          <cell r="E22" t="str">
            <v>020203001</v>
          </cell>
          <cell r="F22" t="str">
            <v>RETAILING</v>
          </cell>
          <cell r="G22" t="str">
            <v>020203</v>
          </cell>
          <cell r="H22" t="str">
            <v>RETAILING</v>
          </cell>
        </row>
        <row r="23">
          <cell r="D23" t="str">
            <v>INE00YB01017</v>
          </cell>
          <cell r="E23" t="str">
            <v>070201001</v>
          </cell>
          <cell r="F23" t="str">
            <v>CONSTRUCTION CIVIL</v>
          </cell>
          <cell r="G23" t="str">
            <v>070201</v>
          </cell>
          <cell r="H23" t="str">
            <v>CONSTRUCTION</v>
          </cell>
        </row>
        <row r="24">
          <cell r="D24" t="str">
            <v>INE251C01017</v>
          </cell>
          <cell r="E24" t="str">
            <v>080105001</v>
          </cell>
          <cell r="F24" t="str">
            <v>TRADING</v>
          </cell>
          <cell r="G24" t="str">
            <v>080105</v>
          </cell>
          <cell r="H24" t="str">
            <v>TRADING</v>
          </cell>
        </row>
        <row r="25">
          <cell r="D25" t="str">
            <v>INE012A01025</v>
          </cell>
          <cell r="E25" t="str">
            <v>010101001</v>
          </cell>
          <cell r="F25" t="str">
            <v>CEMENT</v>
          </cell>
          <cell r="G25" t="str">
            <v>010101</v>
          </cell>
          <cell r="H25" t="str">
            <v>CEMENT</v>
          </cell>
        </row>
        <row r="26">
          <cell r="D26" t="str">
            <v>INE793A01012</v>
          </cell>
          <cell r="E26" t="str">
            <v>060102001</v>
          </cell>
          <cell r="F26" t="str">
            <v>COMPUTERS - SOFTWARE</v>
          </cell>
          <cell r="G26" t="str">
            <v>060102</v>
          </cell>
          <cell r="H26" t="str">
            <v>SOFTWARE</v>
          </cell>
        </row>
        <row r="27">
          <cell r="D27" t="str">
            <v>INE113X01015</v>
          </cell>
          <cell r="E27" t="str">
            <v>080108001</v>
          </cell>
          <cell r="F27" t="str">
            <v>DIVERSIFIED SERVICES</v>
          </cell>
          <cell r="G27" t="str">
            <v>080108</v>
          </cell>
          <cell r="H27" t="str">
            <v>SERVICES</v>
          </cell>
        </row>
        <row r="28">
          <cell r="D28" t="str">
            <v>INE648Z01015</v>
          </cell>
          <cell r="E28" t="str">
            <v>080106002</v>
          </cell>
          <cell r="F28" t="str">
            <v>LOGISTICS SOLUTION PROVIDER</v>
          </cell>
          <cell r="G28" t="str">
            <v>080106</v>
          </cell>
          <cell r="H28" t="str">
            <v>TRANSPORTATION</v>
          </cell>
        </row>
        <row r="29">
          <cell r="D29" t="str">
            <v>INE731H01025</v>
          </cell>
          <cell r="E29" t="str">
            <v>070301003</v>
          </cell>
          <cell r="F29" t="str">
            <v>INDUSTRIAL EQUIPMENT</v>
          </cell>
          <cell r="G29" t="str">
            <v>070301</v>
          </cell>
          <cell r="H29" t="str">
            <v>INDUSTRIAL CAPITAL GOODS</v>
          </cell>
        </row>
        <row r="30">
          <cell r="D30" t="str">
            <v>INE543V01017</v>
          </cell>
          <cell r="E30" t="str">
            <v>080107001</v>
          </cell>
          <cell r="F30" t="str">
            <v>DIVERSIFIED COMMERCIAL SERVICES</v>
          </cell>
          <cell r="G30" t="str">
            <v>080107</v>
          </cell>
          <cell r="H30" t="str">
            <v>COMMERCIAL SERVICES</v>
          </cell>
        </row>
        <row r="31">
          <cell r="D31" t="str">
            <v>INE423A01024</v>
          </cell>
          <cell r="E31" t="str">
            <v>080105001</v>
          </cell>
          <cell r="F31" t="str">
            <v>TRADING</v>
          </cell>
          <cell r="G31" t="str">
            <v>080105</v>
          </cell>
          <cell r="H31" t="str">
            <v>TRADING</v>
          </cell>
        </row>
        <row r="32">
          <cell r="D32" t="str">
            <v>INE399L01023</v>
          </cell>
          <cell r="E32" t="str">
            <v>030101003</v>
          </cell>
          <cell r="F32" t="str">
            <v>LPG/CNG/PNG/LNG SUPPLIER</v>
          </cell>
          <cell r="G32" t="str">
            <v>030101</v>
          </cell>
          <cell r="H32" t="str">
            <v>GAS</v>
          </cell>
        </row>
        <row r="33">
          <cell r="D33" t="str">
            <v>INE364U01010</v>
          </cell>
          <cell r="E33" t="str">
            <v>030201001</v>
          </cell>
          <cell r="F33" t="str">
            <v>POWER</v>
          </cell>
          <cell r="G33" t="str">
            <v>030201</v>
          </cell>
          <cell r="H33" t="str">
            <v>POWER</v>
          </cell>
        </row>
        <row r="34">
          <cell r="D34" t="str">
            <v>INE742F01042</v>
          </cell>
          <cell r="E34" t="str">
            <v>080106003</v>
          </cell>
          <cell r="F34" t="str">
            <v>PORT</v>
          </cell>
          <cell r="G34" t="str">
            <v>080106</v>
          </cell>
          <cell r="H34" t="str">
            <v>TRANSPORTATION</v>
          </cell>
        </row>
        <row r="35">
          <cell r="D35" t="str">
            <v>INE814H01011</v>
          </cell>
          <cell r="E35" t="str">
            <v>030201001</v>
          </cell>
          <cell r="F35" t="str">
            <v>POWER</v>
          </cell>
          <cell r="G35" t="str">
            <v>030201</v>
          </cell>
          <cell r="H35" t="str">
            <v>POWER</v>
          </cell>
        </row>
        <row r="36">
          <cell r="D36" t="str">
            <v>INE931S01010</v>
          </cell>
          <cell r="E36" t="str">
            <v>030201003</v>
          </cell>
          <cell r="F36" t="str">
            <v>POWER - TRANSMISSION</v>
          </cell>
          <cell r="G36" t="str">
            <v>030201</v>
          </cell>
          <cell r="H36" t="str">
            <v>POWER</v>
          </cell>
        </row>
        <row r="37">
          <cell r="D37" t="str">
            <v>INE982B01019</v>
          </cell>
          <cell r="E37" t="str">
            <v>020202005</v>
          </cell>
          <cell r="F37" t="str">
            <v>CONSUMER FOOD</v>
          </cell>
          <cell r="G37" t="str">
            <v>020202</v>
          </cell>
          <cell r="H37" t="str">
            <v>CONSUMER NON DURABLES</v>
          </cell>
        </row>
        <row r="38">
          <cell r="D38" t="str">
            <v>INE452L01012</v>
          </cell>
          <cell r="E38" t="str">
            <v>010401005</v>
          </cell>
          <cell r="F38" t="str">
            <v>STEEL PRODUCTS</v>
          </cell>
          <cell r="G38" t="str">
            <v>010401</v>
          </cell>
          <cell r="H38" t="str">
            <v>FERROUS METALS</v>
          </cell>
        </row>
        <row r="39">
          <cell r="D39" t="str">
            <v>INE045A01017</v>
          </cell>
          <cell r="E39" t="str">
            <v>070302007</v>
          </cell>
          <cell r="F39" t="str">
            <v>ELECTRODES</v>
          </cell>
          <cell r="G39" t="str">
            <v>070302</v>
          </cell>
          <cell r="H39" t="str">
            <v>INDUSTRIAL PRODUCTS</v>
          </cell>
        </row>
        <row r="40">
          <cell r="D40" t="str">
            <v>INE737B01033</v>
          </cell>
          <cell r="E40" t="str">
            <v>060102003</v>
          </cell>
          <cell r="F40" t="str">
            <v>IT ENABLED SERVICES - SOFTWARE</v>
          </cell>
          <cell r="G40" t="str">
            <v>060102</v>
          </cell>
          <cell r="H40" t="str">
            <v>SOFTWARE</v>
          </cell>
        </row>
        <row r="41">
          <cell r="D41" t="str">
            <v>INE102I01027</v>
          </cell>
          <cell r="E41" t="str">
            <v>060102003</v>
          </cell>
          <cell r="F41" t="str">
            <v>IT ENABLED SERVICES - SOFTWARE</v>
          </cell>
          <cell r="G41" t="str">
            <v>060102</v>
          </cell>
          <cell r="H41" t="str">
            <v>SOFTWARE</v>
          </cell>
        </row>
        <row r="42">
          <cell r="D42" t="str">
            <v>INE199C01026</v>
          </cell>
          <cell r="E42" t="str">
            <v>080104001</v>
          </cell>
          <cell r="F42" t="str">
            <v>HOTELS/RESORTS</v>
          </cell>
          <cell r="G42" t="str">
            <v>080104</v>
          </cell>
          <cell r="H42" t="str">
            <v>HOTELS/ RESORTS AND OTHER RECREATIONAL ACTIVITIES</v>
          </cell>
        </row>
        <row r="43">
          <cell r="D43" t="str">
            <v>INE837H01020</v>
          </cell>
          <cell r="E43" t="str">
            <v>020202006</v>
          </cell>
          <cell r="F43" t="str">
            <v>CONSUMER PRODUCTS</v>
          </cell>
          <cell r="G43" t="str">
            <v>020202</v>
          </cell>
          <cell r="H43" t="str">
            <v>CONSUMER NON DURABLES</v>
          </cell>
        </row>
        <row r="44">
          <cell r="D44" t="str">
            <v>INE208C01025</v>
          </cell>
          <cell r="E44" t="str">
            <v>030101003</v>
          </cell>
          <cell r="F44" t="str">
            <v>LPG/CNG/PNG/LNG SUPPLIER</v>
          </cell>
          <cell r="G44" t="str">
            <v>030101</v>
          </cell>
          <cell r="H44" t="str">
            <v>GAS</v>
          </cell>
        </row>
        <row r="45">
          <cell r="D45" t="str">
            <v>INE00WC01019</v>
          </cell>
          <cell r="E45" t="str">
            <v>060102003</v>
          </cell>
          <cell r="F45" t="str">
            <v>IT ENABLED SERVICES - SOFTWARE</v>
          </cell>
          <cell r="G45" t="str">
            <v>060102</v>
          </cell>
          <cell r="H45" t="str">
            <v>SOFTWARE</v>
          </cell>
        </row>
        <row r="46">
          <cell r="D46" t="str">
            <v>INE204E01012</v>
          </cell>
          <cell r="E46" t="str">
            <v>010201006</v>
          </cell>
          <cell r="F46" t="str">
            <v>PETROCHEMICALS</v>
          </cell>
          <cell r="G46" t="str">
            <v>010201</v>
          </cell>
          <cell r="H46" t="str">
            <v>CHEMICALS</v>
          </cell>
        </row>
        <row r="47">
          <cell r="D47" t="str">
            <v>INE676A01019</v>
          </cell>
          <cell r="E47" t="str">
            <v>060102004</v>
          </cell>
          <cell r="F47" t="str">
            <v>SOFTWARE - TELECOM</v>
          </cell>
          <cell r="G47" t="str">
            <v>060102</v>
          </cell>
          <cell r="H47" t="str">
            <v>SOFTWARE</v>
          </cell>
        </row>
        <row r="48">
          <cell r="D48" t="str">
            <v>INE449G01018</v>
          </cell>
          <cell r="E48" t="str">
            <v>020202005</v>
          </cell>
          <cell r="F48" t="str">
            <v>CONSUMER FOOD</v>
          </cell>
          <cell r="G48" t="str">
            <v>020202</v>
          </cell>
          <cell r="H48" t="str">
            <v>CONSUMER NON DURABLES</v>
          </cell>
        </row>
        <row r="49">
          <cell r="D49" t="str">
            <v>INE740V01019</v>
          </cell>
          <cell r="E49" t="str">
            <v>010301003</v>
          </cell>
          <cell r="F49" t="str">
            <v>FERTILISERS - PHOSPHATIC</v>
          </cell>
          <cell r="G49" t="str">
            <v>010301</v>
          </cell>
          <cell r="H49" t="str">
            <v>FERTILISERS</v>
          </cell>
        </row>
        <row r="50">
          <cell r="D50" t="str">
            <v>INE136T01014</v>
          </cell>
          <cell r="E50" t="str">
            <v>070302009</v>
          </cell>
          <cell r="F50" t="str">
            <v>PLASTIC PRODUCTS</v>
          </cell>
          <cell r="G50" t="str">
            <v>070302</v>
          </cell>
          <cell r="H50" t="str">
            <v>INDUSTRIAL PRODUCTS</v>
          </cell>
        </row>
        <row r="51">
          <cell r="D51" t="str">
            <v>INE00PV01013</v>
          </cell>
          <cell r="E51" t="str">
            <v>020201004</v>
          </cell>
          <cell r="F51" t="str">
            <v>FURNITURE AND FURNISHING</v>
          </cell>
          <cell r="G51" t="str">
            <v>020201</v>
          </cell>
          <cell r="H51" t="str">
            <v>CONSUMER DURABLES</v>
          </cell>
        </row>
        <row r="52">
          <cell r="D52" t="str">
            <v>INE926K01017</v>
          </cell>
          <cell r="E52" t="str">
            <v>080104001</v>
          </cell>
          <cell r="F52" t="str">
            <v>HOTELS/RESORTS</v>
          </cell>
          <cell r="G52" t="str">
            <v>080104</v>
          </cell>
          <cell r="H52" t="str">
            <v>HOTELS/ RESORTS AND OTHER RECREATIONAL ACTIVITIES</v>
          </cell>
        </row>
        <row r="53">
          <cell r="D53" t="str">
            <v>INE758C01029</v>
          </cell>
          <cell r="E53" t="str">
            <v>070201001</v>
          </cell>
          <cell r="F53" t="str">
            <v>CONSTRUCTION CIVIL</v>
          </cell>
          <cell r="G53" t="str">
            <v>070201</v>
          </cell>
          <cell r="H53" t="str">
            <v>CONSTRUCTION</v>
          </cell>
        </row>
        <row r="54">
          <cell r="D54" t="str">
            <v>INE915K01010</v>
          </cell>
          <cell r="E54" t="str">
            <v>080104001</v>
          </cell>
          <cell r="F54" t="str">
            <v>HOTELS/RESORTS</v>
          </cell>
          <cell r="G54" t="str">
            <v>080104</v>
          </cell>
          <cell r="H54" t="str">
            <v>HOTELS/ RESORTS AND OTHER RECREATIONAL ACTIVITIES</v>
          </cell>
        </row>
        <row r="55">
          <cell r="D55" t="str">
            <v>INE212H01026</v>
          </cell>
          <cell r="E55" t="str">
            <v>070302004</v>
          </cell>
          <cell r="F55" t="str">
            <v>CASTINGS/FORGINGS</v>
          </cell>
          <cell r="G55" t="str">
            <v>070302</v>
          </cell>
          <cell r="H55" t="str">
            <v>INDUSTRIAL PRODUCTS</v>
          </cell>
        </row>
        <row r="56">
          <cell r="D56" t="str">
            <v>INE428O01016</v>
          </cell>
          <cell r="E56" t="str">
            <v>020401001</v>
          </cell>
          <cell r="F56" t="str">
            <v>FABRICS AND GARMENTS</v>
          </cell>
          <cell r="G56" t="str">
            <v>020401</v>
          </cell>
          <cell r="H56" t="str">
            <v>TEXTILE PRODUCTS</v>
          </cell>
        </row>
        <row r="57">
          <cell r="D57" t="str">
            <v>INE743C01021</v>
          </cell>
          <cell r="E57" t="str">
            <v>010401003</v>
          </cell>
          <cell r="F57" t="str">
            <v>SPONGE IRON</v>
          </cell>
          <cell r="G57" t="str">
            <v>010401</v>
          </cell>
          <cell r="H57" t="str">
            <v>FERROUS METALS</v>
          </cell>
        </row>
        <row r="58">
          <cell r="D58" t="str">
            <v>INE645W01026</v>
          </cell>
          <cell r="E58" t="str">
            <v>060102003</v>
          </cell>
          <cell r="F58" t="str">
            <v>IT ENABLED SERVICES - SOFTWARE</v>
          </cell>
          <cell r="G58" t="str">
            <v>060102</v>
          </cell>
          <cell r="H58" t="str">
            <v>SOFTWARE</v>
          </cell>
        </row>
        <row r="59">
          <cell r="D59" t="str">
            <v>INE801L01010</v>
          </cell>
          <cell r="E59" t="str">
            <v>020201012</v>
          </cell>
          <cell r="F59" t="str">
            <v>PLYWOOD BOARDS/ LAMINATES</v>
          </cell>
          <cell r="G59" t="str">
            <v>020201</v>
          </cell>
          <cell r="H59" t="str">
            <v>CONSUMER DURABLES</v>
          </cell>
        </row>
        <row r="60">
          <cell r="D60" t="str">
            <v>INE635Y01015</v>
          </cell>
          <cell r="E60" t="str">
            <v>080107001</v>
          </cell>
          <cell r="F60" t="str">
            <v>DIVERSIFIED COMMERCIAL SERVICES</v>
          </cell>
          <cell r="G60" t="str">
            <v>080107</v>
          </cell>
          <cell r="H60" t="str">
            <v>COMMERCIAL SERVICES</v>
          </cell>
        </row>
        <row r="61">
          <cell r="D61" t="str">
            <v>INE031B01049</v>
          </cell>
          <cell r="E61" t="str">
            <v>050201002</v>
          </cell>
          <cell r="F61" t="str">
            <v>PHARMACEUTICALS</v>
          </cell>
          <cell r="G61" t="str">
            <v>050201</v>
          </cell>
          <cell r="H61" t="str">
            <v>PHARMACEUTICALS</v>
          </cell>
        </row>
        <row r="62">
          <cell r="D62" t="str">
            <v>INE298G01027</v>
          </cell>
          <cell r="E62" t="str">
            <v>070201003</v>
          </cell>
          <cell r="F62" t="str">
            <v>RESIDENTIAL/COMMERCIAL/SEZ Project</v>
          </cell>
          <cell r="G62" t="str">
            <v>070201</v>
          </cell>
          <cell r="H62" t="str">
            <v>CONSTRUCTION</v>
          </cell>
        </row>
        <row r="63">
          <cell r="D63" t="str">
            <v>INE820Y01013</v>
          </cell>
          <cell r="E63" t="str">
            <v>020202017</v>
          </cell>
          <cell r="F63" t="str">
            <v>ANIMAL FEED</v>
          </cell>
          <cell r="G63" t="str">
            <v>020202</v>
          </cell>
          <cell r="H63" t="str">
            <v>CONSUMER NON DURABLES</v>
          </cell>
        </row>
        <row r="64">
          <cell r="D64" t="str">
            <v>INE737W01013</v>
          </cell>
          <cell r="E64" t="str">
            <v>070202001</v>
          </cell>
          <cell r="F64" t="str">
            <v>ENGINEERING-DESIGNING-CONSTRUCTION</v>
          </cell>
          <cell r="G64" t="str">
            <v>070202</v>
          </cell>
          <cell r="H64" t="str">
            <v>CONSTRUCTION PROJECT</v>
          </cell>
        </row>
        <row r="65">
          <cell r="D65" t="str">
            <v>INE00Y801016</v>
          </cell>
          <cell r="E65" t="str">
            <v>080105001</v>
          </cell>
          <cell r="F65" t="str">
            <v>TRADING</v>
          </cell>
          <cell r="G65" t="str">
            <v>080105</v>
          </cell>
          <cell r="H65" t="str">
            <v>TRADING</v>
          </cell>
        </row>
        <row r="66">
          <cell r="D66" t="str">
            <v>INE542B01011</v>
          </cell>
          <cell r="E66" t="str">
            <v>010201004</v>
          </cell>
          <cell r="F66" t="str">
            <v>DYES AND PIGMENTS</v>
          </cell>
          <cell r="G66" t="str">
            <v>010201</v>
          </cell>
          <cell r="H66" t="str">
            <v>CHEMICALS</v>
          </cell>
        </row>
        <row r="67">
          <cell r="D67" t="str">
            <v>INE523B01011</v>
          </cell>
          <cell r="E67" t="str">
            <v>090101002</v>
          </cell>
          <cell r="F67" t="str">
            <v>TELECOM - CABLES</v>
          </cell>
          <cell r="G67" t="str">
            <v>090101</v>
          </cell>
          <cell r="H67" t="str">
            <v>TELECOM -  EQUIPMENT &amp; ACCESSORIES</v>
          </cell>
        </row>
        <row r="68">
          <cell r="D68" t="str">
            <v>INE133A01011</v>
          </cell>
          <cell r="E68" t="str">
            <v>020202009</v>
          </cell>
          <cell r="F68" t="str">
            <v>PAINTS</v>
          </cell>
          <cell r="G68" t="str">
            <v>020202</v>
          </cell>
          <cell r="H68" t="str">
            <v>CONSUMER NON DURABLES</v>
          </cell>
        </row>
        <row r="69">
          <cell r="D69" t="str">
            <v>INE914E01040</v>
          </cell>
          <cell r="E69" t="str">
            <v>080108001</v>
          </cell>
          <cell r="F69" t="str">
            <v>DIVERSIFIED SERVICES</v>
          </cell>
          <cell r="G69" t="str">
            <v>080108</v>
          </cell>
          <cell r="H69" t="str">
            <v>SERVICES</v>
          </cell>
        </row>
        <row r="70">
          <cell r="D70" t="str">
            <v>INE155C01010</v>
          </cell>
          <cell r="E70" t="str">
            <v>050201002</v>
          </cell>
          <cell r="F70" t="str">
            <v>PHARMACEUTICALS</v>
          </cell>
          <cell r="G70" t="str">
            <v>050201</v>
          </cell>
          <cell r="H70" t="str">
            <v>PHARMACEUTICALS</v>
          </cell>
        </row>
        <row r="71">
          <cell r="D71" t="str">
            <v>INE964B01033</v>
          </cell>
          <cell r="E71" t="str">
            <v>050201002</v>
          </cell>
          <cell r="F71" t="str">
            <v>PHARMACEUTICALS</v>
          </cell>
          <cell r="G71" t="str">
            <v>050201</v>
          </cell>
          <cell r="H71" t="str">
            <v>PHARMACEUTICALS</v>
          </cell>
        </row>
        <row r="72">
          <cell r="D72" t="str">
            <v>INE426A01027</v>
          </cell>
          <cell r="E72" t="str">
            <v>050201002</v>
          </cell>
          <cell r="F72" t="str">
            <v>PHARMACEUTICALS</v>
          </cell>
          <cell r="G72" t="str">
            <v>050201</v>
          </cell>
          <cell r="H72" t="str">
            <v>PHARMACEUTICALS</v>
          </cell>
        </row>
        <row r="73">
          <cell r="D73" t="str">
            <v>INE062D01024</v>
          </cell>
          <cell r="E73" t="str">
            <v>070302004</v>
          </cell>
          <cell r="F73" t="str">
            <v>CASTINGS/FORGINGS</v>
          </cell>
          <cell r="G73" t="str">
            <v>070302</v>
          </cell>
          <cell r="H73" t="str">
            <v>INDUSTRIAL PRODUCTS</v>
          </cell>
        </row>
        <row r="74">
          <cell r="D74" t="str">
            <v>INE773I01017</v>
          </cell>
          <cell r="E74" t="str">
            <v>010201001</v>
          </cell>
          <cell r="F74" t="str">
            <v>CHEMICALS - INORGANIC</v>
          </cell>
          <cell r="G74" t="str">
            <v>010201</v>
          </cell>
          <cell r="H74" t="str">
            <v>CHEMICALS</v>
          </cell>
        </row>
        <row r="75">
          <cell r="D75" t="str">
            <v>INE540L01014</v>
          </cell>
          <cell r="E75" t="str">
            <v>050201002</v>
          </cell>
          <cell r="F75" t="str">
            <v>PHARMACEUTICALS</v>
          </cell>
          <cell r="G75" t="str">
            <v>050201</v>
          </cell>
          <cell r="H75" t="str">
            <v>PHARMACEUTICALS</v>
          </cell>
        </row>
        <row r="76">
          <cell r="D76" t="str">
            <v>INE150B01021</v>
          </cell>
          <cell r="E76" t="str">
            <v>010201003</v>
          </cell>
          <cell r="F76" t="str">
            <v>CHEMICALS - SPECIALITY</v>
          </cell>
          <cell r="G76" t="str">
            <v>010201</v>
          </cell>
          <cell r="H76" t="str">
            <v>CHEMICALS</v>
          </cell>
        </row>
        <row r="77">
          <cell r="D77" t="str">
            <v>INE418H01029</v>
          </cell>
          <cell r="E77" t="str">
            <v>080106002</v>
          </cell>
          <cell r="F77" t="str">
            <v>LOGISTICS SOLUTION PROVIDER</v>
          </cell>
          <cell r="G77" t="str">
            <v>080106</v>
          </cell>
          <cell r="H77" t="str">
            <v>TRANSPORTATION</v>
          </cell>
        </row>
        <row r="78">
          <cell r="D78" t="str">
            <v>INE835G01018</v>
          </cell>
          <cell r="E78" t="str">
            <v>060102003</v>
          </cell>
          <cell r="F78" t="str">
            <v>IT ENABLED SERVICES - SOFTWARE</v>
          </cell>
          <cell r="G78" t="str">
            <v>060102</v>
          </cell>
          <cell r="H78" t="str">
            <v>SOFTWARE</v>
          </cell>
        </row>
        <row r="79">
          <cell r="D79" t="str">
            <v>INE326B01027</v>
          </cell>
          <cell r="E79" t="str">
            <v>040102007</v>
          </cell>
          <cell r="F79" t="str">
            <v>STOCKBROKING AND ALLIED</v>
          </cell>
          <cell r="G79" t="str">
            <v>040102</v>
          </cell>
          <cell r="H79" t="str">
            <v>FINANCE</v>
          </cell>
        </row>
        <row r="80">
          <cell r="D80" t="str">
            <v>INE270A01029</v>
          </cell>
          <cell r="E80" t="str">
            <v>020401001</v>
          </cell>
          <cell r="F80" t="str">
            <v>FABRICS AND GARMENTS</v>
          </cell>
          <cell r="G80" t="str">
            <v>020401</v>
          </cell>
          <cell r="H80" t="str">
            <v>TEXTILE PRODUCTS</v>
          </cell>
        </row>
        <row r="81">
          <cell r="D81" t="str">
            <v>INE385I01010</v>
          </cell>
          <cell r="E81" t="str">
            <v>050201002</v>
          </cell>
          <cell r="F81" t="str">
            <v>PHARMACEUTICALS</v>
          </cell>
          <cell r="G81" t="str">
            <v>050201</v>
          </cell>
          <cell r="H81" t="str">
            <v>PHARMACEUTICALS</v>
          </cell>
        </row>
        <row r="82">
          <cell r="D82" t="str">
            <v>INE137C01018</v>
          </cell>
          <cell r="E82" t="str">
            <v>030102001</v>
          </cell>
          <cell r="F82" t="str">
            <v>OFFSHORE SUPPORT SOLUTION DRILLING</v>
          </cell>
          <cell r="G82" t="str">
            <v>030102</v>
          </cell>
          <cell r="H82" t="str">
            <v>OIL</v>
          </cell>
        </row>
        <row r="83">
          <cell r="D83" t="str">
            <v>INE093B01015</v>
          </cell>
          <cell r="E83" t="str">
            <v>020402001</v>
          </cell>
          <cell r="F83" t="str">
            <v>SPINNING-COTTON/BLENDED</v>
          </cell>
          <cell r="G83" t="str">
            <v>020402</v>
          </cell>
          <cell r="H83" t="str">
            <v>TEXTILES - COTTON</v>
          </cell>
        </row>
        <row r="84">
          <cell r="D84" t="str">
            <v>INE885A01032</v>
          </cell>
          <cell r="E84" t="str">
            <v>070101002</v>
          </cell>
          <cell r="F84" t="str">
            <v>BATTERIES - AUTOMOBILE</v>
          </cell>
          <cell r="G84" t="str">
            <v>070101</v>
          </cell>
          <cell r="H84" t="str">
            <v>AUTO ANCILLARIES</v>
          </cell>
        </row>
        <row r="85">
          <cell r="D85" t="str">
            <v>INE00C501018</v>
          </cell>
          <cell r="E85" t="str">
            <v>010201003</v>
          </cell>
          <cell r="F85" t="str">
            <v>CHEMICALS - SPECIALITY</v>
          </cell>
          <cell r="G85" t="str">
            <v>010201</v>
          </cell>
          <cell r="H85" t="str">
            <v>CHEMICALS</v>
          </cell>
        </row>
        <row r="86">
          <cell r="D86" t="str">
            <v>INE371P01015</v>
          </cell>
          <cell r="E86" t="str">
            <v>020201001</v>
          </cell>
          <cell r="F86" t="str">
            <v>AIR CONDITIONER</v>
          </cell>
          <cell r="G86" t="str">
            <v>020201</v>
          </cell>
          <cell r="H86" t="str">
            <v>CONSUMER DURABLES</v>
          </cell>
        </row>
        <row r="87">
          <cell r="D87" t="str">
            <v>INE540G01014</v>
          </cell>
          <cell r="E87" t="str">
            <v>020402001</v>
          </cell>
          <cell r="F87" t="str">
            <v>SPINNING-COTTON/BLENDED</v>
          </cell>
          <cell r="G87" t="str">
            <v>020402</v>
          </cell>
          <cell r="H87" t="str">
            <v>TEXTILES - COTTON</v>
          </cell>
        </row>
        <row r="88">
          <cell r="D88" t="str">
            <v>INE079A01024</v>
          </cell>
          <cell r="E88" t="str">
            <v>010101001</v>
          </cell>
          <cell r="F88" t="str">
            <v>CEMENT</v>
          </cell>
          <cell r="G88" t="str">
            <v>010101</v>
          </cell>
          <cell r="H88" t="str">
            <v>CEMENT</v>
          </cell>
        </row>
        <row r="89">
          <cell r="D89" t="str">
            <v>INE005I01014</v>
          </cell>
          <cell r="E89" t="str">
            <v>070302008</v>
          </cell>
          <cell r="F89" t="str">
            <v>PACKAGING</v>
          </cell>
          <cell r="G89" t="str">
            <v>070302</v>
          </cell>
          <cell r="H89" t="str">
            <v>INDUSTRIAL PRODUCTS</v>
          </cell>
        </row>
        <row r="90">
          <cell r="D90" t="str">
            <v>INE606A01024</v>
          </cell>
          <cell r="E90" t="str">
            <v>070201003</v>
          </cell>
          <cell r="F90" t="str">
            <v>RESIDENTIAL/COMMERCIAL/SEZ Project</v>
          </cell>
          <cell r="G90" t="str">
            <v>070201</v>
          </cell>
          <cell r="H90" t="str">
            <v>CONSTRUCTION</v>
          </cell>
        </row>
        <row r="91">
          <cell r="D91" t="str">
            <v>INE749Y01014</v>
          </cell>
          <cell r="E91" t="str">
            <v>070302008</v>
          </cell>
          <cell r="F91" t="str">
            <v>PACKAGING</v>
          </cell>
          <cell r="G91" t="str">
            <v>070302</v>
          </cell>
          <cell r="H91" t="str">
            <v>INDUSTRIAL PRODUCTS</v>
          </cell>
        </row>
        <row r="92">
          <cell r="D92" t="str">
            <v>INE098F01031</v>
          </cell>
          <cell r="E92" t="str">
            <v>020202010</v>
          </cell>
          <cell r="F92" t="str">
            <v>PERSONAL CARE</v>
          </cell>
          <cell r="G92" t="str">
            <v>020202</v>
          </cell>
          <cell r="H92" t="str">
            <v>CONSUMER NON DURABLES</v>
          </cell>
        </row>
        <row r="93">
          <cell r="D93" t="str">
            <v>INE242C01024</v>
          </cell>
          <cell r="E93" t="str">
            <v>070201003</v>
          </cell>
          <cell r="F93" t="str">
            <v>RESIDENTIAL/COMMERCIAL/SEZ Project</v>
          </cell>
          <cell r="G93" t="str">
            <v>070201</v>
          </cell>
          <cell r="H93" t="str">
            <v>CONSTRUCTION</v>
          </cell>
        </row>
        <row r="94">
          <cell r="D94" t="str">
            <v>INE666E01012</v>
          </cell>
          <cell r="E94" t="str">
            <v>010101001</v>
          </cell>
          <cell r="F94" t="str">
            <v>CEMENT</v>
          </cell>
          <cell r="G94" t="str">
            <v>010101</v>
          </cell>
          <cell r="H94" t="str">
            <v>CEMENT</v>
          </cell>
        </row>
        <row r="95">
          <cell r="D95" t="str">
            <v>INE435A01028</v>
          </cell>
          <cell r="E95" t="str">
            <v>010501001</v>
          </cell>
          <cell r="F95" t="str">
            <v>PAPER AND PAPER PRODUCTS</v>
          </cell>
          <cell r="G95" t="str">
            <v>010501</v>
          </cell>
          <cell r="H95" t="str">
            <v>PAPER</v>
          </cell>
        </row>
        <row r="96">
          <cell r="D96" t="str">
            <v>INE715B01013</v>
          </cell>
          <cell r="E96" t="str">
            <v>010201001</v>
          </cell>
          <cell r="F96" t="str">
            <v>CHEMICALS - INORGANIC</v>
          </cell>
          <cell r="G96" t="str">
            <v>010201</v>
          </cell>
          <cell r="H96" t="str">
            <v>CHEMICALS</v>
          </cell>
        </row>
        <row r="97">
          <cell r="D97" t="str">
            <v>INE087B01017</v>
          </cell>
          <cell r="E97" t="str">
            <v>080105001</v>
          </cell>
          <cell r="F97" t="str">
            <v>TRADING</v>
          </cell>
          <cell r="G97" t="str">
            <v>080105</v>
          </cell>
          <cell r="H97" t="str">
            <v>TRADING</v>
          </cell>
        </row>
        <row r="98">
          <cell r="D98" t="str">
            <v>INE106I01010</v>
          </cell>
          <cell r="E98" t="str">
            <v>010401003</v>
          </cell>
          <cell r="F98" t="str">
            <v>SPONGE IRON</v>
          </cell>
          <cell r="G98" t="str">
            <v>010401</v>
          </cell>
          <cell r="H98" t="str">
            <v>FERROUS METALS</v>
          </cell>
        </row>
        <row r="99">
          <cell r="D99" t="str">
            <v>INE436A01026</v>
          </cell>
          <cell r="E99" t="str">
            <v>070201003</v>
          </cell>
          <cell r="F99" t="str">
            <v>RESIDENTIAL/COMMERCIAL/SEZ Project</v>
          </cell>
          <cell r="G99" t="str">
            <v>070201</v>
          </cell>
          <cell r="H99" t="str">
            <v>CONSTRUCTION</v>
          </cell>
        </row>
        <row r="100">
          <cell r="D100" t="str">
            <v>INE880B01015</v>
          </cell>
          <cell r="E100" t="str">
            <v>070201003</v>
          </cell>
          <cell r="F100" t="str">
            <v>RESIDENTIAL/COMMERCIAL/SEZ Project</v>
          </cell>
          <cell r="G100" t="str">
            <v>070201</v>
          </cell>
          <cell r="H100" t="str">
            <v>CONSTRUCTION</v>
          </cell>
        </row>
        <row r="101">
          <cell r="D101" t="str">
            <v>INE414B01021</v>
          </cell>
          <cell r="E101" t="str">
            <v>070302008</v>
          </cell>
          <cell r="F101" t="str">
            <v>PACKAGING</v>
          </cell>
          <cell r="G101" t="str">
            <v>070302</v>
          </cell>
          <cell r="H101" t="str">
            <v>INDUSTRIAL PRODUCTS</v>
          </cell>
        </row>
        <row r="102">
          <cell r="D102" t="str">
            <v>INE294Z01018</v>
          </cell>
          <cell r="E102" t="str">
            <v>070301003</v>
          </cell>
          <cell r="F102" t="str">
            <v>INDUSTRIAL EQUIPMENT</v>
          </cell>
          <cell r="G102" t="str">
            <v>070301</v>
          </cell>
          <cell r="H102" t="str">
            <v>INDUSTRIAL CAPITAL GOODS</v>
          </cell>
        </row>
        <row r="103">
          <cell r="D103" t="str">
            <v>INE372A01015</v>
          </cell>
          <cell r="E103" t="str">
            <v>070301004</v>
          </cell>
          <cell r="F103" t="str">
            <v>POWER EQUIPMENT</v>
          </cell>
          <cell r="G103" t="str">
            <v>070301</v>
          </cell>
          <cell r="H103" t="str">
            <v>INDUSTRIAL CAPITAL GOODS</v>
          </cell>
        </row>
        <row r="104">
          <cell r="D104" t="str">
            <v>INE071F01012</v>
          </cell>
          <cell r="E104" t="str">
            <v>010101001</v>
          </cell>
          <cell r="F104" t="str">
            <v>CEMENT</v>
          </cell>
          <cell r="G104" t="str">
            <v>010101</v>
          </cell>
          <cell r="H104" t="str">
            <v>CEMENT</v>
          </cell>
        </row>
        <row r="105">
          <cell r="D105" t="str">
            <v>INE116A01032</v>
          </cell>
          <cell r="E105" t="str">
            <v>070302011</v>
          </cell>
          <cell r="F105" t="str">
            <v>RUBBER</v>
          </cell>
          <cell r="G105" t="str">
            <v>070302</v>
          </cell>
          <cell r="H105" t="str">
            <v>INDUSTRIAL PRODUCTS</v>
          </cell>
        </row>
        <row r="106">
          <cell r="D106" t="str">
            <v>INE346W01013</v>
          </cell>
          <cell r="E106" t="str">
            <v>020202005</v>
          </cell>
          <cell r="F106" t="str">
            <v>CONSUMER FOOD</v>
          </cell>
          <cell r="G106" t="str">
            <v>020202</v>
          </cell>
          <cell r="H106" t="str">
            <v>CONSUMER NON DURABLES</v>
          </cell>
        </row>
        <row r="107">
          <cell r="D107" t="str">
            <v>INE702C01019</v>
          </cell>
          <cell r="E107" t="str">
            <v>010401005</v>
          </cell>
          <cell r="F107" t="str">
            <v>STEEL PRODUCTS</v>
          </cell>
          <cell r="G107" t="str">
            <v>010401</v>
          </cell>
          <cell r="H107" t="str">
            <v>FERROUS METALS</v>
          </cell>
        </row>
        <row r="108">
          <cell r="D108" t="str">
            <v>INE901L01018</v>
          </cell>
          <cell r="E108" t="str">
            <v>050201002</v>
          </cell>
          <cell r="F108" t="str">
            <v>PHARMACEUTICALS</v>
          </cell>
          <cell r="G108" t="str">
            <v>050201</v>
          </cell>
          <cell r="H108" t="str">
            <v>PHARMACEUTICALS</v>
          </cell>
        </row>
        <row r="109">
          <cell r="D109" t="str">
            <v>INE713T01010</v>
          </cell>
          <cell r="E109" t="str">
            <v>070301002</v>
          </cell>
          <cell r="F109" t="str">
            <v>INDUSTRIAL ELECTRONICS</v>
          </cell>
          <cell r="G109" t="str">
            <v>070301</v>
          </cell>
          <cell r="H109" t="str">
            <v>INDUSTRIAL CAPITAL GOODS</v>
          </cell>
        </row>
        <row r="110">
          <cell r="D110" t="str">
            <v>INE437A01024</v>
          </cell>
          <cell r="E110" t="str">
            <v>050101001</v>
          </cell>
          <cell r="F110" t="str">
            <v>HOSPITAL</v>
          </cell>
          <cell r="G110" t="str">
            <v>050101</v>
          </cell>
          <cell r="H110" t="str">
            <v>HEALTHCARE SERVICES</v>
          </cell>
        </row>
        <row r="111">
          <cell r="D111" t="str">
            <v>INE126J01016</v>
          </cell>
          <cell r="E111" t="str">
            <v>070302009</v>
          </cell>
          <cell r="F111" t="str">
            <v>PLASTIC PRODUCTS</v>
          </cell>
          <cell r="G111" t="str">
            <v>070302</v>
          </cell>
          <cell r="H111" t="str">
            <v>INDUSTRIAL PRODUCTS</v>
          </cell>
        </row>
        <row r="112">
          <cell r="D112" t="str">
            <v>INE438A01022</v>
          </cell>
          <cell r="E112" t="str">
            <v>070101006</v>
          </cell>
          <cell r="F112" t="str">
            <v>TYRES &amp; ALLIED</v>
          </cell>
          <cell r="G112" t="str">
            <v>070101</v>
          </cell>
          <cell r="H112" t="str">
            <v>AUTO ANCILLARIES</v>
          </cell>
        </row>
        <row r="113">
          <cell r="D113" t="str">
            <v>INE451F01024</v>
          </cell>
          <cell r="E113" t="str">
            <v>080104001</v>
          </cell>
          <cell r="F113" t="str">
            <v>HOTELS/RESORTS</v>
          </cell>
          <cell r="G113" t="str">
            <v>080104</v>
          </cell>
          <cell r="H113" t="str">
            <v>HOTELS/ RESORTS AND OTHER RECREATIONAL ACTIVITIES</v>
          </cell>
        </row>
        <row r="114">
          <cell r="D114" t="str">
            <v>INE266F01018</v>
          </cell>
          <cell r="E114" t="str">
            <v>060102002</v>
          </cell>
          <cell r="F114" t="str">
            <v>IT EDUCATION</v>
          </cell>
          <cell r="G114" t="str">
            <v>060102</v>
          </cell>
          <cell r="H114" t="str">
            <v>SOFTWARE</v>
          </cell>
        </row>
        <row r="115">
          <cell r="D115" t="str">
            <v>INE877I01016</v>
          </cell>
          <cell r="E115" t="str">
            <v>020201012</v>
          </cell>
          <cell r="F115" t="str">
            <v>PLYWOOD BOARDS/ LAMINATES</v>
          </cell>
          <cell r="G115" t="str">
            <v>020201</v>
          </cell>
          <cell r="H115" t="str">
            <v>CONSUMER DURABLES</v>
          </cell>
        </row>
        <row r="116">
          <cell r="D116" t="str">
            <v>INE731A01020</v>
          </cell>
          <cell r="E116" t="str">
            <v>020203001</v>
          </cell>
          <cell r="F116" t="str">
            <v>RETAILING</v>
          </cell>
          <cell r="G116" t="str">
            <v>020203</v>
          </cell>
          <cell r="H116" t="str">
            <v>RETAILING</v>
          </cell>
        </row>
        <row r="117">
          <cell r="D117" t="str">
            <v>INE574I01035</v>
          </cell>
          <cell r="E117" t="str">
            <v>010403002</v>
          </cell>
          <cell r="F117" t="str">
            <v>COPPER &amp; COPPER PRODUCTS</v>
          </cell>
          <cell r="G117" t="str">
            <v>010403</v>
          </cell>
          <cell r="H117" t="str">
            <v>NON - FERROUS METALS</v>
          </cell>
        </row>
        <row r="118">
          <cell r="D118" t="str">
            <v>INE610C01014</v>
          </cell>
          <cell r="E118" t="str">
            <v>070202001</v>
          </cell>
          <cell r="F118" t="str">
            <v>ENGINEERING-DESIGNING-CONSTRUCTION</v>
          </cell>
          <cell r="G118" t="str">
            <v>070202</v>
          </cell>
          <cell r="H118" t="str">
            <v>CONSTRUCTION PROJECT</v>
          </cell>
        </row>
        <row r="119">
          <cell r="D119" t="str">
            <v>INE298I01015</v>
          </cell>
          <cell r="E119" t="str">
            <v>010301001</v>
          </cell>
          <cell r="F119" t="str">
            <v>FERTILISERS - COMPOSITE</v>
          </cell>
          <cell r="G119" t="str">
            <v>010301</v>
          </cell>
          <cell r="H119" t="str">
            <v>FERTILISERS</v>
          </cell>
        </row>
        <row r="120">
          <cell r="D120" t="str">
            <v>INE413D01011</v>
          </cell>
          <cell r="E120" t="str">
            <v>070201003</v>
          </cell>
          <cell r="F120" t="str">
            <v>RESIDENTIAL/COMMERCIAL/SEZ Project</v>
          </cell>
          <cell r="G120" t="str">
            <v>070201</v>
          </cell>
          <cell r="H120" t="str">
            <v>CONSTRUCTION</v>
          </cell>
        </row>
        <row r="121">
          <cell r="D121" t="str">
            <v>INE643K01018</v>
          </cell>
          <cell r="E121" t="str">
            <v>070201003</v>
          </cell>
          <cell r="F121" t="str">
            <v>RESIDENTIAL/COMMERCIAL/SEZ Project</v>
          </cell>
          <cell r="G121" t="str">
            <v>070201</v>
          </cell>
          <cell r="H121" t="str">
            <v>CONSTRUCTION</v>
          </cell>
        </row>
        <row r="122">
          <cell r="D122" t="str">
            <v>INE109C01017</v>
          </cell>
          <cell r="E122" t="str">
            <v>040102004</v>
          </cell>
          <cell r="F122" t="str">
            <v>NBFC</v>
          </cell>
          <cell r="G122" t="str">
            <v>040102</v>
          </cell>
          <cell r="H122" t="str">
            <v>FINANCE</v>
          </cell>
        </row>
        <row r="123">
          <cell r="D123" t="str">
            <v>INE210C01013</v>
          </cell>
          <cell r="E123" t="str">
            <v>070201004</v>
          </cell>
          <cell r="F123" t="str">
            <v>SANITARY WARE</v>
          </cell>
          <cell r="G123" t="str">
            <v>070201</v>
          </cell>
          <cell r="H123" t="str">
            <v>CONSTRUCTION</v>
          </cell>
        </row>
        <row r="124">
          <cell r="D124" t="str">
            <v>INE570D01018</v>
          </cell>
          <cell r="E124" t="str">
            <v>070302008</v>
          </cell>
          <cell r="F124" t="str">
            <v>PACKAGING</v>
          </cell>
          <cell r="G124" t="str">
            <v>070302</v>
          </cell>
          <cell r="H124" t="str">
            <v>INDUSTRIAL PRODUCTS</v>
          </cell>
        </row>
        <row r="125">
          <cell r="D125" t="str">
            <v>INE968D01022</v>
          </cell>
          <cell r="E125" t="str">
            <v>080106002</v>
          </cell>
          <cell r="F125" t="str">
            <v>LOGISTICS SOLUTION PROVIDER</v>
          </cell>
          <cell r="G125" t="str">
            <v>080106</v>
          </cell>
          <cell r="H125" t="str">
            <v>TRANSPORTATION</v>
          </cell>
        </row>
        <row r="126">
          <cell r="D126" t="str">
            <v>INE267I01010</v>
          </cell>
          <cell r="E126" t="str">
            <v>070201001</v>
          </cell>
          <cell r="F126" t="str">
            <v>CONSTRUCTION CIVIL</v>
          </cell>
          <cell r="G126" t="str">
            <v>070201</v>
          </cell>
          <cell r="H126" t="str">
            <v>CONSTRUCTION</v>
          </cell>
        </row>
        <row r="127">
          <cell r="D127" t="str">
            <v>INE00CO01016</v>
          </cell>
          <cell r="E127" t="str">
            <v>020401001</v>
          </cell>
          <cell r="F127" t="str">
            <v>FABRICS AND GARMENTS</v>
          </cell>
          <cell r="G127" t="str">
            <v>020401</v>
          </cell>
          <cell r="H127" t="str">
            <v>TEXTILE PRODUCTS</v>
          </cell>
        </row>
        <row r="128">
          <cell r="D128" t="str">
            <v>INE025R01013</v>
          </cell>
          <cell r="E128" t="str">
            <v>050101001</v>
          </cell>
          <cell r="F128" t="str">
            <v>HOSPITAL</v>
          </cell>
          <cell r="G128" t="str">
            <v>050101</v>
          </cell>
          <cell r="H128" t="str">
            <v>HEALTHCARE SERVICES</v>
          </cell>
        </row>
        <row r="129">
          <cell r="D129" t="str">
            <v>INE738V01013</v>
          </cell>
          <cell r="E129" t="str">
            <v>070201001</v>
          </cell>
          <cell r="F129" t="str">
            <v>CONSTRUCTION CIVIL</v>
          </cell>
          <cell r="G129" t="str">
            <v>070201</v>
          </cell>
          <cell r="H129" t="str">
            <v>CONSTRUCTION</v>
          </cell>
        </row>
        <row r="130">
          <cell r="D130" t="str">
            <v>INE006Z01016</v>
          </cell>
          <cell r="E130" t="str">
            <v>010201003</v>
          </cell>
          <cell r="F130" t="str">
            <v>CHEMICALS - SPECIALITY</v>
          </cell>
          <cell r="G130" t="str">
            <v>010201</v>
          </cell>
          <cell r="H130" t="str">
            <v>CHEMICALS</v>
          </cell>
        </row>
        <row r="131">
          <cell r="D131" t="str">
            <v>INE034A01011</v>
          </cell>
          <cell r="E131" t="str">
            <v>020401001</v>
          </cell>
          <cell r="F131" t="str">
            <v>FABRICS AND GARMENTS</v>
          </cell>
          <cell r="G131" t="str">
            <v>020401</v>
          </cell>
          <cell r="H131" t="str">
            <v>TEXTILE PRODUCTS</v>
          </cell>
        </row>
        <row r="132">
          <cell r="D132" t="str">
            <v>INE955V01021</v>
          </cell>
          <cell r="E132" t="str">
            <v>020203001</v>
          </cell>
          <cell r="F132" t="str">
            <v>RETAILING</v>
          </cell>
          <cell r="G132" t="str">
            <v>020203</v>
          </cell>
          <cell r="H132" t="str">
            <v>RETAILING</v>
          </cell>
        </row>
        <row r="133">
          <cell r="D133" t="str">
            <v>INE034S01021</v>
          </cell>
          <cell r="E133" t="str">
            <v>070201003</v>
          </cell>
          <cell r="F133" t="str">
            <v>RESIDENTIAL/COMMERCIAL/SEZ Project</v>
          </cell>
          <cell r="G133" t="str">
            <v>070201</v>
          </cell>
          <cell r="H133" t="str">
            <v>CONSTRUCTION</v>
          </cell>
        </row>
        <row r="134">
          <cell r="D134" t="str">
            <v>INE439A01020</v>
          </cell>
          <cell r="E134" t="str">
            <v>070101001</v>
          </cell>
          <cell r="F134" t="str">
            <v>AUTO ANCILLARIES</v>
          </cell>
          <cell r="G134" t="str">
            <v>070101</v>
          </cell>
          <cell r="H134" t="str">
            <v>AUTO ANCILLARIES</v>
          </cell>
        </row>
        <row r="135">
          <cell r="D135" t="str">
            <v>INE228I01012</v>
          </cell>
          <cell r="E135" t="str">
            <v>010201004</v>
          </cell>
          <cell r="F135" t="str">
            <v>DYES AND PIGMENTS</v>
          </cell>
          <cell r="G135" t="str">
            <v>010201</v>
          </cell>
          <cell r="H135" t="str">
            <v>CHEMICALS</v>
          </cell>
        </row>
        <row r="136">
          <cell r="D136" t="str">
            <v>INE900C01027</v>
          </cell>
          <cell r="E136" t="str">
            <v>070101001</v>
          </cell>
          <cell r="F136" t="str">
            <v>AUTO ANCILLARIES</v>
          </cell>
          <cell r="G136" t="str">
            <v>070101</v>
          </cell>
          <cell r="H136" t="str">
            <v>AUTO ANCILLARIES</v>
          </cell>
        </row>
        <row r="137">
          <cell r="D137" t="str">
            <v>INE073G01016</v>
          </cell>
          <cell r="E137" t="str">
            <v>020202003</v>
          </cell>
          <cell r="F137" t="str">
            <v>BREW/DISTILLERIES</v>
          </cell>
          <cell r="G137" t="str">
            <v>020202</v>
          </cell>
          <cell r="H137" t="str">
            <v>CONSUMER NON DURABLES</v>
          </cell>
        </row>
        <row r="138">
          <cell r="D138" t="str">
            <v>INE08KD01015</v>
          </cell>
          <cell r="E138" t="str">
            <v>040102004</v>
          </cell>
          <cell r="F138" t="str">
            <v>NBFC</v>
          </cell>
          <cell r="G138" t="str">
            <v>040102</v>
          </cell>
          <cell r="H138" t="str">
            <v>FINANCE</v>
          </cell>
        </row>
        <row r="139">
          <cell r="D139" t="str">
            <v>INE348A01023</v>
          </cell>
          <cell r="E139" t="str">
            <v>010402001</v>
          </cell>
          <cell r="F139" t="str">
            <v>INDUSTRIAL MINERALS</v>
          </cell>
          <cell r="G139" t="str">
            <v>010402</v>
          </cell>
          <cell r="H139" t="str">
            <v>MINERALS/MINING</v>
          </cell>
        </row>
        <row r="140">
          <cell r="D140" t="str">
            <v>INE365D01021</v>
          </cell>
          <cell r="E140" t="str">
            <v>070201003</v>
          </cell>
          <cell r="F140" t="str">
            <v>RESIDENTIAL/COMMERCIAL/SEZ Project</v>
          </cell>
          <cell r="G140" t="str">
            <v>070201</v>
          </cell>
          <cell r="H140" t="str">
            <v>CONSTRUCTION</v>
          </cell>
        </row>
        <row r="141">
          <cell r="D141" t="str">
            <v>INE440A01010</v>
          </cell>
          <cell r="E141" t="str">
            <v>020401001</v>
          </cell>
          <cell r="F141" t="str">
            <v>FABRICS AND GARMENTS</v>
          </cell>
          <cell r="G141" t="str">
            <v>020401</v>
          </cell>
          <cell r="H141" t="str">
            <v>TEXTILE PRODUCTS</v>
          </cell>
        </row>
        <row r="142">
          <cell r="D142" t="str">
            <v>INE442H01029</v>
          </cell>
          <cell r="E142" t="str">
            <v>070202001</v>
          </cell>
          <cell r="F142" t="str">
            <v>ENGINEERING-DESIGNING-CONSTRUCTION</v>
          </cell>
          <cell r="G142" t="str">
            <v>070202</v>
          </cell>
          <cell r="H142" t="str">
            <v>CONSTRUCTION PROJECT</v>
          </cell>
        </row>
        <row r="143">
          <cell r="D143" t="str">
            <v>INE208A01029</v>
          </cell>
          <cell r="E143" t="str">
            <v>020101001</v>
          </cell>
          <cell r="F143" t="str">
            <v>COMMERCIAL VEHICLES</v>
          </cell>
          <cell r="G143" t="str">
            <v>020101</v>
          </cell>
          <cell r="H143" t="str">
            <v>AUTO</v>
          </cell>
        </row>
        <row r="144">
          <cell r="D144" t="str">
            <v>INE363A01022</v>
          </cell>
          <cell r="E144" t="str">
            <v>080104001</v>
          </cell>
          <cell r="F144" t="str">
            <v>HOTELS/RESORTS</v>
          </cell>
          <cell r="G144" t="str">
            <v>080104</v>
          </cell>
          <cell r="H144" t="str">
            <v>HOTELS/ RESORTS AND OTHER RECREATIONAL ACTIVITIES</v>
          </cell>
        </row>
        <row r="145">
          <cell r="D145" t="str">
            <v>INE021A01026</v>
          </cell>
          <cell r="E145" t="str">
            <v>020202009</v>
          </cell>
          <cell r="F145" t="str">
            <v>PAINTS</v>
          </cell>
          <cell r="G145" t="str">
            <v>020202</v>
          </cell>
          <cell r="H145" t="str">
            <v>CONSUMER NON DURABLES</v>
          </cell>
        </row>
        <row r="146">
          <cell r="D146" t="str">
            <v>INE022I01019</v>
          </cell>
          <cell r="E146" t="str">
            <v>070201004</v>
          </cell>
          <cell r="F146" t="str">
            <v>SANITARY WARE</v>
          </cell>
          <cell r="G146" t="str">
            <v>070201</v>
          </cell>
          <cell r="H146" t="str">
            <v>CONSTRUCTION</v>
          </cell>
        </row>
        <row r="147">
          <cell r="D147" t="str">
            <v>INE617I01024</v>
          </cell>
          <cell r="E147" t="str">
            <v>070101001</v>
          </cell>
          <cell r="F147" t="str">
            <v>AUTO ANCILLARIES</v>
          </cell>
          <cell r="G147" t="str">
            <v>070101</v>
          </cell>
          <cell r="H147" t="str">
            <v>AUTO ANCILLARIES</v>
          </cell>
        </row>
        <row r="148">
          <cell r="D148" t="str">
            <v>INE991I01015</v>
          </cell>
          <cell r="E148" t="str">
            <v>080106002</v>
          </cell>
          <cell r="F148" t="str">
            <v>LOGISTICS SOLUTION PROVIDER</v>
          </cell>
          <cell r="G148" t="str">
            <v>080106</v>
          </cell>
          <cell r="H148" t="str">
            <v>TRANSPORTATION</v>
          </cell>
        </row>
        <row r="149">
          <cell r="D149" t="str">
            <v>INE563J01010</v>
          </cell>
          <cell r="E149" t="str">
            <v>010302001</v>
          </cell>
          <cell r="F149" t="str">
            <v>PESTICIDES AND AGROCHEMICALS</v>
          </cell>
          <cell r="G149" t="str">
            <v>010302</v>
          </cell>
          <cell r="H149" t="str">
            <v>PESTICIDES</v>
          </cell>
        </row>
        <row r="150">
          <cell r="D150" t="str">
            <v>INE914M01019</v>
          </cell>
          <cell r="E150" t="str">
            <v>050101001</v>
          </cell>
          <cell r="F150" t="str">
            <v>HOSPITAL</v>
          </cell>
          <cell r="G150" t="str">
            <v>050101</v>
          </cell>
          <cell r="H150" t="str">
            <v>HEALTHCARE SERVICES</v>
          </cell>
        </row>
        <row r="151">
          <cell r="D151" t="str">
            <v>INE006I01046</v>
          </cell>
          <cell r="E151" t="str">
            <v>070302009</v>
          </cell>
          <cell r="F151" t="str">
            <v>PLASTIC PRODUCTS</v>
          </cell>
          <cell r="G151" t="str">
            <v>070302</v>
          </cell>
          <cell r="H151" t="str">
            <v>INDUSTRIAL PRODUCTS</v>
          </cell>
        </row>
        <row r="152">
          <cell r="D152" t="str">
            <v>INE386C01029</v>
          </cell>
          <cell r="E152" t="str">
            <v>090101001</v>
          </cell>
          <cell r="F152" t="str">
            <v>TELECOM - EQUIPMENT</v>
          </cell>
          <cell r="G152" t="str">
            <v>090101</v>
          </cell>
          <cell r="H152" t="str">
            <v>TELECOM -  EQUIPMENT &amp; ACCESSORIES</v>
          </cell>
        </row>
        <row r="153">
          <cell r="D153" t="str">
            <v>INE203A01020</v>
          </cell>
          <cell r="E153" t="str">
            <v>050201002</v>
          </cell>
          <cell r="F153" t="str">
            <v>PHARMACEUTICALS</v>
          </cell>
          <cell r="G153" t="str">
            <v>050201</v>
          </cell>
          <cell r="H153" t="str">
            <v>PHARMACEUTICALS</v>
          </cell>
        </row>
        <row r="154">
          <cell r="D154" t="str">
            <v>INE646X01014</v>
          </cell>
          <cell r="E154" t="str">
            <v>010501001</v>
          </cell>
          <cell r="F154" t="str">
            <v>PAPER AND PAPER PRODUCTS</v>
          </cell>
          <cell r="G154" t="str">
            <v>010501</v>
          </cell>
          <cell r="H154" t="str">
            <v>PAPER</v>
          </cell>
        </row>
        <row r="155">
          <cell r="D155" t="str">
            <v>INE209A01019</v>
          </cell>
          <cell r="E155" t="str">
            <v>020202005</v>
          </cell>
          <cell r="F155" t="str">
            <v>CONSUMER FOOD</v>
          </cell>
          <cell r="G155" t="str">
            <v>020202</v>
          </cell>
          <cell r="H155" t="str">
            <v>CONSUMER NON DURABLES</v>
          </cell>
        </row>
        <row r="156">
          <cell r="D156" t="str">
            <v>INE285H01022</v>
          </cell>
          <cell r="E156" t="str">
            <v>070201001</v>
          </cell>
          <cell r="F156" t="str">
            <v>CONSTRUCTION CIVIL</v>
          </cell>
          <cell r="G156" t="str">
            <v>070201</v>
          </cell>
          <cell r="H156" t="str">
            <v>CONSTRUCTION</v>
          </cell>
        </row>
        <row r="157">
          <cell r="D157" t="str">
            <v>INE446A01025</v>
          </cell>
          <cell r="E157" t="str">
            <v>020201003</v>
          </cell>
          <cell r="F157" t="str">
            <v>CYCLES</v>
          </cell>
          <cell r="G157" t="str">
            <v>020201</v>
          </cell>
          <cell r="H157" t="str">
            <v>CONSUMER DURABLES</v>
          </cell>
        </row>
        <row r="158">
          <cell r="D158" t="str">
            <v>INE803A01027</v>
          </cell>
          <cell r="E158" t="str">
            <v>040102005</v>
          </cell>
          <cell r="F158" t="str">
            <v>OTHER FINANCIAL SERVICES</v>
          </cell>
          <cell r="G158" t="str">
            <v>040102</v>
          </cell>
          <cell r="H158" t="str">
            <v>FINANCE</v>
          </cell>
        </row>
        <row r="159">
          <cell r="D159" t="str">
            <v>INE100A01010</v>
          </cell>
          <cell r="E159" t="str">
            <v>010201003</v>
          </cell>
          <cell r="F159" t="str">
            <v>CHEMICALS - SPECIALITY</v>
          </cell>
          <cell r="G159" t="str">
            <v>010201</v>
          </cell>
          <cell r="H159" t="str">
            <v>CHEMICALS</v>
          </cell>
        </row>
        <row r="160">
          <cell r="D160" t="str">
            <v>INE951D01028</v>
          </cell>
          <cell r="E160" t="str">
            <v>020101001</v>
          </cell>
          <cell r="F160" t="str">
            <v>COMMERCIAL VEHICLES</v>
          </cell>
          <cell r="G160" t="str">
            <v>020101</v>
          </cell>
          <cell r="H160" t="str">
            <v>AUTO</v>
          </cell>
        </row>
        <row r="161">
          <cell r="D161" t="str">
            <v>INE949L01017</v>
          </cell>
          <cell r="E161" t="str">
            <v>040101001</v>
          </cell>
          <cell r="F161" t="str">
            <v>BANKS</v>
          </cell>
          <cell r="G161" t="str">
            <v>040101</v>
          </cell>
          <cell r="H161" t="str">
            <v>BANKS</v>
          </cell>
        </row>
        <row r="162">
          <cell r="D162" t="str">
            <v>INE448V01019</v>
          </cell>
          <cell r="E162" t="str">
            <v>020202003</v>
          </cell>
          <cell r="F162" t="str">
            <v>BREW/DISTILLERIES</v>
          </cell>
          <cell r="G162" t="str">
            <v>020202</v>
          </cell>
          <cell r="H162" t="str">
            <v>CONSUMER NON DURABLES</v>
          </cell>
        </row>
        <row r="163">
          <cell r="D163" t="str">
            <v>INE132H01018</v>
          </cell>
          <cell r="E163" t="str">
            <v>060102001</v>
          </cell>
          <cell r="F163" t="str">
            <v>COMPUTERS - SOFTWARE</v>
          </cell>
          <cell r="G163" t="str">
            <v>060102</v>
          </cell>
          <cell r="H163" t="str">
            <v>SOFTWARE</v>
          </cell>
        </row>
        <row r="164">
          <cell r="D164" t="str">
            <v>INE406A01037</v>
          </cell>
          <cell r="E164" t="str">
            <v>050201002</v>
          </cell>
          <cell r="F164" t="str">
            <v>PHARMACEUTICALS</v>
          </cell>
          <cell r="G164" t="str">
            <v>050201</v>
          </cell>
          <cell r="H164" t="str">
            <v>PHARMACEUTICALS</v>
          </cell>
        </row>
        <row r="165">
          <cell r="D165" t="str">
            <v>INE218C01016</v>
          </cell>
          <cell r="E165" t="str">
            <v>080105001</v>
          </cell>
          <cell r="F165" t="str">
            <v>TRADING</v>
          </cell>
          <cell r="G165" t="str">
            <v>080105</v>
          </cell>
          <cell r="H165" t="str">
            <v>TRADING</v>
          </cell>
        </row>
        <row r="166">
          <cell r="D166" t="str">
            <v>INE449A01011</v>
          </cell>
          <cell r="E166" t="str">
            <v>070101001</v>
          </cell>
          <cell r="F166" t="str">
            <v>AUTO ANCILLARIES</v>
          </cell>
          <cell r="G166" t="str">
            <v>070101</v>
          </cell>
          <cell r="H166" t="str">
            <v>AUTO ANCILLARIES</v>
          </cell>
        </row>
        <row r="167">
          <cell r="D167" t="str">
            <v>INE718H01014</v>
          </cell>
          <cell r="E167" t="str">
            <v>070101001</v>
          </cell>
          <cell r="F167" t="str">
            <v>AUTO ANCILLARIES</v>
          </cell>
          <cell r="G167" t="str">
            <v>070101</v>
          </cell>
          <cell r="H167" t="str">
            <v>AUTO ANCILLARIES</v>
          </cell>
        </row>
        <row r="168">
          <cell r="D168" t="str">
            <v>INE448A01013</v>
          </cell>
          <cell r="E168" t="str">
            <v>070101001</v>
          </cell>
          <cell r="F168" t="str">
            <v>AUTO ANCILLARIES</v>
          </cell>
          <cell r="G168" t="str">
            <v>070101</v>
          </cell>
          <cell r="H168" t="str">
            <v>AUTO ANCILLARIES</v>
          </cell>
        </row>
        <row r="169">
          <cell r="D169" t="str">
            <v>INE349W01017</v>
          </cell>
          <cell r="E169" t="str">
            <v>020202013</v>
          </cell>
          <cell r="F169" t="str">
            <v>SUGAR</v>
          </cell>
          <cell r="G169" t="str">
            <v>020202</v>
          </cell>
          <cell r="H169" t="str">
            <v>CONSUMER NON DURABLES</v>
          </cell>
        </row>
        <row r="170">
          <cell r="D170" t="str">
            <v>INE871C01038</v>
          </cell>
          <cell r="E170" t="str">
            <v>020202017</v>
          </cell>
          <cell r="F170" t="str">
            <v>ANIMAL FEED</v>
          </cell>
          <cell r="G170" t="str">
            <v>020202</v>
          </cell>
          <cell r="H170" t="str">
            <v>CONSUMER NON DURABLES</v>
          </cell>
        </row>
        <row r="171">
          <cell r="D171" t="str">
            <v>INE680Z01018</v>
          </cell>
          <cell r="E171" t="str">
            <v>080106002</v>
          </cell>
          <cell r="F171" t="str">
            <v>LOGISTICS SOLUTION PROVIDER</v>
          </cell>
          <cell r="G171" t="str">
            <v>080106</v>
          </cell>
          <cell r="H171" t="str">
            <v>TRANSPORTATION</v>
          </cell>
        </row>
        <row r="172">
          <cell r="D172" t="str">
            <v>INE652Z01017</v>
          </cell>
          <cell r="E172" t="str">
            <v>020201011</v>
          </cell>
          <cell r="F172" t="str">
            <v>PLASTIC PRODUCTS - CONSUMER</v>
          </cell>
          <cell r="G172" t="str">
            <v>020201</v>
          </cell>
          <cell r="H172" t="str">
            <v>CONSUMER DURABLES</v>
          </cell>
        </row>
        <row r="173">
          <cell r="D173" t="str">
            <v>INE522V01011</v>
          </cell>
          <cell r="E173" t="str">
            <v>070302009</v>
          </cell>
          <cell r="F173" t="str">
            <v>PLASTIC PRODUCTS</v>
          </cell>
          <cell r="G173" t="str">
            <v>070302</v>
          </cell>
          <cell r="H173" t="str">
            <v>INDUSTRIAL PRODUCTS</v>
          </cell>
        </row>
        <row r="174">
          <cell r="D174" t="str">
            <v>INE488D01021</v>
          </cell>
          <cell r="E174" t="str">
            <v>020202005</v>
          </cell>
          <cell r="F174" t="str">
            <v>CONSUMER FOOD</v>
          </cell>
          <cell r="G174" t="str">
            <v>020202</v>
          </cell>
          <cell r="H174" t="str">
            <v>CONSUMER NON DURABLES</v>
          </cell>
        </row>
        <row r="175">
          <cell r="D175" t="str">
            <v>INE238A01034</v>
          </cell>
          <cell r="E175" t="str">
            <v>040101001</v>
          </cell>
          <cell r="F175" t="str">
            <v>BANKS</v>
          </cell>
          <cell r="G175" t="str">
            <v>040101</v>
          </cell>
          <cell r="H175" t="str">
            <v>BANKS</v>
          </cell>
        </row>
        <row r="176">
          <cell r="D176" t="str">
            <v>INE555B01013</v>
          </cell>
          <cell r="E176" t="str">
            <v>060102003</v>
          </cell>
          <cell r="F176" t="str">
            <v>IT ENABLED SERVICES - SOFTWARE</v>
          </cell>
          <cell r="G176" t="str">
            <v>060102</v>
          </cell>
          <cell r="H176" t="str">
            <v>SOFTWARE</v>
          </cell>
        </row>
        <row r="177">
          <cell r="D177" t="str">
            <v>INE193B01039</v>
          </cell>
          <cell r="E177" t="str">
            <v>020403001</v>
          </cell>
          <cell r="F177" t="str">
            <v>MAN MADE FIBRES/BLENDED</v>
          </cell>
          <cell r="G177" t="str">
            <v>020403</v>
          </cell>
          <cell r="H177" t="str">
            <v>TEXTILES - SYNTHETIC</v>
          </cell>
        </row>
        <row r="178">
          <cell r="D178" t="str">
            <v>INE672X01010</v>
          </cell>
          <cell r="E178" t="str">
            <v>020202005</v>
          </cell>
          <cell r="F178" t="str">
            <v>CONSUMER FOOD</v>
          </cell>
          <cell r="G178" t="str">
            <v>020202</v>
          </cell>
          <cell r="H178" t="str">
            <v>CONSUMER NON DURABLES</v>
          </cell>
        </row>
        <row r="179">
          <cell r="D179" t="str">
            <v>INE878I01022</v>
          </cell>
          <cell r="E179" t="str">
            <v>050201002</v>
          </cell>
          <cell r="F179" t="str">
            <v>PHARMACEUTICALS</v>
          </cell>
          <cell r="G179" t="str">
            <v>050201</v>
          </cell>
          <cell r="H179" t="str">
            <v>PHARMACEUTICALS</v>
          </cell>
        </row>
        <row r="180">
          <cell r="D180" t="str">
            <v>INE116D01028</v>
          </cell>
          <cell r="E180" t="str">
            <v>020301006</v>
          </cell>
          <cell r="F180" t="str">
            <v>TV BROADCASTING &amp; SOFTWARE PRODUCTION</v>
          </cell>
          <cell r="G180" t="str">
            <v>020301</v>
          </cell>
          <cell r="H180" t="str">
            <v>MEDIA &amp; ENTERTAINMENT</v>
          </cell>
        </row>
        <row r="181">
          <cell r="D181" t="str">
            <v>INE917I01010</v>
          </cell>
          <cell r="E181" t="str">
            <v>020101002</v>
          </cell>
          <cell r="F181" t="str">
            <v>MOTOR CYCLES/SCOOTERS</v>
          </cell>
          <cell r="G181" t="str">
            <v>020101</v>
          </cell>
          <cell r="H181" t="str">
            <v>AUTO</v>
          </cell>
        </row>
        <row r="182">
          <cell r="D182" t="str">
            <v>INE933K01021</v>
          </cell>
          <cell r="E182" t="str">
            <v>020202010</v>
          </cell>
          <cell r="F182" t="str">
            <v>PERSONAL CARE</v>
          </cell>
          <cell r="G182" t="str">
            <v>020202</v>
          </cell>
          <cell r="H182" t="str">
            <v>CONSUMER NON DURABLES</v>
          </cell>
        </row>
        <row r="183">
          <cell r="D183" t="str">
            <v>INE193E01025</v>
          </cell>
          <cell r="E183" t="str">
            <v>020201007</v>
          </cell>
          <cell r="F183" t="str">
            <v>HOME APPLIANCES</v>
          </cell>
          <cell r="G183" t="str">
            <v>020201</v>
          </cell>
          <cell r="H183" t="str">
            <v>CONSUMER DURABLES</v>
          </cell>
        </row>
        <row r="184">
          <cell r="D184" t="str">
            <v>INE918I01018</v>
          </cell>
          <cell r="E184" t="str">
            <v>040102010</v>
          </cell>
          <cell r="F184" t="str">
            <v>INSURANCE</v>
          </cell>
          <cell r="G184" t="str">
            <v>040102</v>
          </cell>
          <cell r="H184" t="str">
            <v>FINANCE</v>
          </cell>
        </row>
        <row r="185">
          <cell r="D185" t="str">
            <v>INE306A01021</v>
          </cell>
          <cell r="E185" t="str">
            <v>020202013</v>
          </cell>
          <cell r="F185" t="str">
            <v>SUGAR</v>
          </cell>
          <cell r="G185" t="str">
            <v>020202</v>
          </cell>
          <cell r="H185" t="str">
            <v>CONSUMER NON DURABLES</v>
          </cell>
        </row>
        <row r="186">
          <cell r="D186" t="str">
            <v>INE118A01012</v>
          </cell>
          <cell r="E186" t="str">
            <v>040102004</v>
          </cell>
          <cell r="F186" t="str">
            <v>NBFC</v>
          </cell>
          <cell r="G186" t="str">
            <v>040102</v>
          </cell>
          <cell r="H186" t="str">
            <v>FINANCE</v>
          </cell>
        </row>
        <row r="187">
          <cell r="D187" t="str">
            <v>INE296A01024</v>
          </cell>
          <cell r="E187" t="str">
            <v>040102004</v>
          </cell>
          <cell r="F187" t="str">
            <v>NBFC</v>
          </cell>
          <cell r="G187" t="str">
            <v>040102</v>
          </cell>
          <cell r="H187" t="str">
            <v>FINANCE</v>
          </cell>
        </row>
        <row r="188">
          <cell r="D188" t="str">
            <v>INE794B01026</v>
          </cell>
          <cell r="E188" t="str">
            <v>020301006</v>
          </cell>
          <cell r="F188" t="str">
            <v>TV BROADCASTING &amp; SOFTWARE PRODUCTION</v>
          </cell>
          <cell r="G188" t="str">
            <v>020301</v>
          </cell>
          <cell r="H188" t="str">
            <v>MEDIA &amp; ENTERTAINMENT</v>
          </cell>
        </row>
        <row r="189">
          <cell r="D189" t="str">
            <v>INE050E01027</v>
          </cell>
          <cell r="E189" t="str">
            <v>010201003</v>
          </cell>
          <cell r="F189" t="str">
            <v>CHEMICALS - SPECIALITY</v>
          </cell>
          <cell r="G189" t="str">
            <v>010201</v>
          </cell>
          <cell r="H189" t="str">
            <v>CHEMICALS</v>
          </cell>
        </row>
        <row r="190">
          <cell r="D190" t="str">
            <v>INE618N01014</v>
          </cell>
          <cell r="E190" t="str">
            <v>080105001</v>
          </cell>
          <cell r="F190" t="str">
            <v>TRADING</v>
          </cell>
          <cell r="G190" t="str">
            <v>080105</v>
          </cell>
          <cell r="H190" t="str">
            <v>TRADING</v>
          </cell>
        </row>
        <row r="191">
          <cell r="D191" t="str">
            <v>INE875R01011</v>
          </cell>
          <cell r="E191" t="str">
            <v>010501001</v>
          </cell>
          <cell r="F191" t="str">
            <v>PAPER AND PAPER PRODUCTS</v>
          </cell>
          <cell r="G191" t="str">
            <v>010501</v>
          </cell>
          <cell r="H191" t="str">
            <v>PAPER</v>
          </cell>
        </row>
        <row r="192">
          <cell r="D192" t="str">
            <v>INE787D01026</v>
          </cell>
          <cell r="E192" t="str">
            <v>070101006</v>
          </cell>
          <cell r="F192" t="str">
            <v>TYRES &amp; ALLIED</v>
          </cell>
          <cell r="G192" t="str">
            <v>070101</v>
          </cell>
          <cell r="H192" t="str">
            <v>AUTO ANCILLARIES</v>
          </cell>
        </row>
        <row r="193">
          <cell r="D193" t="str">
            <v>INE294A01037</v>
          </cell>
          <cell r="E193" t="str">
            <v>010501001</v>
          </cell>
          <cell r="F193" t="str">
            <v>PAPER AND PAPER PRODUCTS</v>
          </cell>
          <cell r="G193" t="str">
            <v>010501</v>
          </cell>
          <cell r="H193" t="str">
            <v>PAPER</v>
          </cell>
        </row>
        <row r="194">
          <cell r="D194" t="str">
            <v>INE164A01016</v>
          </cell>
          <cell r="E194" t="str">
            <v>070302008</v>
          </cell>
          <cell r="F194" t="str">
            <v>PACKAGING</v>
          </cell>
          <cell r="G194" t="str">
            <v>070302</v>
          </cell>
          <cell r="H194" t="str">
            <v>INDUSTRIAL PRODUCTS</v>
          </cell>
        </row>
        <row r="195">
          <cell r="D195" t="str">
            <v>INE083D01012</v>
          </cell>
          <cell r="E195" t="str">
            <v>050201002</v>
          </cell>
          <cell r="F195" t="str">
            <v>PHARMACEUTICALS</v>
          </cell>
          <cell r="G195" t="str">
            <v>050201</v>
          </cell>
          <cell r="H195" t="str">
            <v>PHARMACEUTICALS</v>
          </cell>
        </row>
        <row r="196">
          <cell r="D196" t="str">
            <v>INE119A01028</v>
          </cell>
          <cell r="E196" t="str">
            <v>020202013</v>
          </cell>
          <cell r="F196" t="str">
            <v>SUGAR</v>
          </cell>
          <cell r="G196" t="str">
            <v>020202</v>
          </cell>
          <cell r="H196" t="str">
            <v>CONSUMER NON DURABLES</v>
          </cell>
        </row>
        <row r="197">
          <cell r="D197" t="str">
            <v>INE655B01011</v>
          </cell>
          <cell r="E197" t="str">
            <v>020201005</v>
          </cell>
          <cell r="F197" t="str">
            <v>GEMS, JEWELLERY AND WATCHES</v>
          </cell>
          <cell r="G197" t="str">
            <v>020201</v>
          </cell>
          <cell r="H197" t="str">
            <v>CONSUMER DURABLES</v>
          </cell>
        </row>
        <row r="198">
          <cell r="D198" t="str">
            <v>INE459A01010</v>
          </cell>
          <cell r="E198" t="str">
            <v>020202013</v>
          </cell>
          <cell r="F198" t="str">
            <v>SUGAR</v>
          </cell>
          <cell r="G198" t="str">
            <v>020202</v>
          </cell>
          <cell r="H198" t="str">
            <v>CONSUMER NON DURABLES</v>
          </cell>
        </row>
        <row r="199">
          <cell r="D199" t="str">
            <v>INE213C01025</v>
          </cell>
          <cell r="E199" t="str">
            <v>070101001</v>
          </cell>
          <cell r="F199" t="str">
            <v>AUTO ANCILLARIES</v>
          </cell>
          <cell r="G199" t="str">
            <v>070101</v>
          </cell>
          <cell r="H199" t="str">
            <v>AUTO ANCILLARIES</v>
          </cell>
        </row>
        <row r="200">
          <cell r="D200" t="str">
            <v>INE545U01014</v>
          </cell>
          <cell r="E200" t="str">
            <v>040101001</v>
          </cell>
          <cell r="F200" t="str">
            <v>BANKS</v>
          </cell>
          <cell r="G200" t="str">
            <v>040101</v>
          </cell>
          <cell r="H200" t="str">
            <v>BANKS</v>
          </cell>
        </row>
        <row r="201">
          <cell r="D201" t="str">
            <v>INE863I01016</v>
          </cell>
          <cell r="E201" t="str">
            <v>020401001</v>
          </cell>
          <cell r="F201" t="str">
            <v>FABRICS AND GARMENTS</v>
          </cell>
          <cell r="G201" t="str">
            <v>020401</v>
          </cell>
          <cell r="H201" t="str">
            <v>TEXTILE PRODUCTS</v>
          </cell>
        </row>
        <row r="202">
          <cell r="D202" t="str">
            <v>INE862Y01015</v>
          </cell>
          <cell r="E202" t="str">
            <v>070201004</v>
          </cell>
          <cell r="F202" t="str">
            <v>SANITARY WARE</v>
          </cell>
          <cell r="G202" t="str">
            <v>070201</v>
          </cell>
          <cell r="H202" t="str">
            <v>CONSTRUCTION</v>
          </cell>
        </row>
        <row r="203">
          <cell r="D203" t="str">
            <v>INE028A01039</v>
          </cell>
          <cell r="E203" t="str">
            <v>040101001</v>
          </cell>
          <cell r="F203" t="str">
            <v>BANKS</v>
          </cell>
          <cell r="G203" t="str">
            <v>040101</v>
          </cell>
          <cell r="H203" t="str">
            <v>BANKS</v>
          </cell>
        </row>
        <row r="204">
          <cell r="D204" t="str">
            <v>INE084A01016</v>
          </cell>
          <cell r="E204" t="str">
            <v>040101001</v>
          </cell>
          <cell r="F204" t="str">
            <v>BANKS</v>
          </cell>
          <cell r="G204" t="str">
            <v>040101</v>
          </cell>
          <cell r="H204" t="str">
            <v>BANKS</v>
          </cell>
        </row>
        <row r="205">
          <cell r="D205" t="str">
            <v>INE668X01018</v>
          </cell>
          <cell r="E205" t="str">
            <v>020401001</v>
          </cell>
          <cell r="F205" t="str">
            <v>FABRICS AND GARMENTS</v>
          </cell>
          <cell r="G205" t="str">
            <v>020401</v>
          </cell>
          <cell r="H205" t="str">
            <v>TEXTILE PRODUCTS</v>
          </cell>
        </row>
        <row r="206">
          <cell r="D206" t="str">
            <v>INE629D01012</v>
          </cell>
          <cell r="E206" t="str">
            <v>020403001</v>
          </cell>
          <cell r="F206" t="str">
            <v>MAN MADE FIBRES/BLENDED</v>
          </cell>
          <cell r="G206" t="str">
            <v>020403</v>
          </cell>
          <cell r="H206" t="str">
            <v>TEXTILES - SYNTHETIC</v>
          </cell>
        </row>
        <row r="207">
          <cell r="D207" t="str">
            <v>INE855F01034</v>
          </cell>
          <cell r="E207" t="str">
            <v>060102003</v>
          </cell>
          <cell r="F207" t="str">
            <v>IT ENABLED SERVICES - SOFTWARE</v>
          </cell>
          <cell r="G207" t="str">
            <v>060102</v>
          </cell>
          <cell r="H207" t="str">
            <v>SOFTWARE</v>
          </cell>
        </row>
        <row r="208">
          <cell r="D208" t="str">
            <v>INE373A01013</v>
          </cell>
          <cell r="E208" t="str">
            <v>010201003</v>
          </cell>
          <cell r="F208" t="str">
            <v>CHEMICALS - SPECIALITY</v>
          </cell>
          <cell r="G208" t="str">
            <v>010201</v>
          </cell>
          <cell r="H208" t="str">
            <v>CHEMICALS</v>
          </cell>
        </row>
        <row r="209">
          <cell r="D209" t="str">
            <v>INE186H01014</v>
          </cell>
          <cell r="E209" t="str">
            <v>020402001</v>
          </cell>
          <cell r="F209" t="str">
            <v>SPINNING-COTTON/BLENDED</v>
          </cell>
          <cell r="G209" t="str">
            <v>020402</v>
          </cell>
          <cell r="H209" t="str">
            <v>TEXTILES - COTTON</v>
          </cell>
        </row>
        <row r="210">
          <cell r="D210" t="str">
            <v>INE176A01028</v>
          </cell>
          <cell r="E210" t="str">
            <v>020201009</v>
          </cell>
          <cell r="F210" t="str">
            <v>LEATHER AND LEATHER PRODUCTS</v>
          </cell>
          <cell r="G210" t="str">
            <v>020201</v>
          </cell>
          <cell r="H210" t="str">
            <v>CONSUMER DURABLES</v>
          </cell>
        </row>
        <row r="211">
          <cell r="D211" t="str">
            <v>INE462A01022</v>
          </cell>
          <cell r="E211" t="str">
            <v>010302001</v>
          </cell>
          <cell r="F211" t="str">
            <v>PESTICIDES AND AGROCHEMICALS</v>
          </cell>
          <cell r="G211" t="str">
            <v>010302</v>
          </cell>
          <cell r="H211" t="str">
            <v>PESTICIDES</v>
          </cell>
        </row>
        <row r="212">
          <cell r="D212" t="str">
            <v>INE464A01028</v>
          </cell>
          <cell r="E212" t="str">
            <v>070301004</v>
          </cell>
          <cell r="F212" t="str">
            <v>POWER EQUIPMENT</v>
          </cell>
          <cell r="G212" t="str">
            <v>070301</v>
          </cell>
          <cell r="H212" t="str">
            <v>INDUSTRIAL CAPITAL GOODS</v>
          </cell>
        </row>
        <row r="213">
          <cell r="D213" t="str">
            <v>INE050A01025</v>
          </cell>
          <cell r="E213" t="str">
            <v>020202005</v>
          </cell>
          <cell r="F213" t="str">
            <v>CONSUMER FOOD</v>
          </cell>
          <cell r="G213" t="str">
            <v>020202</v>
          </cell>
          <cell r="H213" t="str">
            <v>CONSUMER NON DURABLES</v>
          </cell>
        </row>
        <row r="214">
          <cell r="D214" t="str">
            <v>INE01EE01011</v>
          </cell>
          <cell r="E214" t="str">
            <v>070302008</v>
          </cell>
          <cell r="F214" t="str">
            <v>PACKAGING</v>
          </cell>
          <cell r="G214" t="str">
            <v>070302</v>
          </cell>
          <cell r="H214" t="str">
            <v>INDUSTRIAL PRODUCTS</v>
          </cell>
        </row>
        <row r="215">
          <cell r="D215" t="str">
            <v>INE425B01027</v>
          </cell>
          <cell r="E215" t="str">
            <v>060102003</v>
          </cell>
          <cell r="F215" t="str">
            <v>IT ENABLED SERVICES - SOFTWARE</v>
          </cell>
          <cell r="G215" t="str">
            <v>060102</v>
          </cell>
          <cell r="H215" t="str">
            <v>SOFTWARE</v>
          </cell>
        </row>
        <row r="216">
          <cell r="D216" t="str">
            <v>INE977Y01011</v>
          </cell>
          <cell r="E216" t="str">
            <v>020201011</v>
          </cell>
          <cell r="F216" t="str">
            <v>PLASTIC PRODUCTS - CONSUMER</v>
          </cell>
          <cell r="G216" t="str">
            <v>020201</v>
          </cell>
          <cell r="H216" t="str">
            <v>CONSUMER DURABLES</v>
          </cell>
        </row>
        <row r="217">
          <cell r="D217" t="str">
            <v>INE905P01028</v>
          </cell>
          <cell r="E217" t="str">
            <v>070302003</v>
          </cell>
          <cell r="F217" t="str">
            <v>CABLES - ELECTRICALS</v>
          </cell>
          <cell r="G217" t="str">
            <v>070302</v>
          </cell>
          <cell r="H217" t="str">
            <v>INDUSTRIAL PRODUCTS</v>
          </cell>
        </row>
        <row r="218">
          <cell r="D218" t="str">
            <v>INE171Z01018</v>
          </cell>
          <cell r="E218" t="str">
            <v>070303002</v>
          </cell>
          <cell r="F218" t="str">
            <v>DEFENSE</v>
          </cell>
          <cell r="G218" t="str">
            <v>070303</v>
          </cell>
          <cell r="H218" t="str">
            <v>AEROSPACE &amp; DEFENSE</v>
          </cell>
        </row>
        <row r="219">
          <cell r="D219" t="str">
            <v>INE520H01022</v>
          </cell>
          <cell r="E219" t="str">
            <v>070302009</v>
          </cell>
          <cell r="F219" t="str">
            <v>PLASTIC PRODUCTS</v>
          </cell>
          <cell r="G219" t="str">
            <v>070302</v>
          </cell>
          <cell r="H219" t="str">
            <v>INDUSTRIAL PRODUCTS</v>
          </cell>
        </row>
        <row r="220">
          <cell r="D220" t="str">
            <v>INE844K01012</v>
          </cell>
          <cell r="E220" t="str">
            <v>010401005</v>
          </cell>
          <cell r="F220" t="str">
            <v>STEEL PRODUCTS</v>
          </cell>
          <cell r="G220" t="str">
            <v>010401</v>
          </cell>
          <cell r="H220" t="str">
            <v>FERROUS METALS</v>
          </cell>
        </row>
        <row r="221">
          <cell r="D221" t="str">
            <v>INE263A01024</v>
          </cell>
          <cell r="E221" t="str">
            <v>070301002</v>
          </cell>
          <cell r="F221" t="str">
            <v>INDUSTRIAL ELECTRONICS</v>
          </cell>
          <cell r="G221" t="str">
            <v>070301</v>
          </cell>
          <cell r="H221" t="str">
            <v>INDUSTRIAL CAPITAL GOODS</v>
          </cell>
        </row>
        <row r="222">
          <cell r="D222" t="str">
            <v>INE258A01016</v>
          </cell>
          <cell r="E222" t="str">
            <v>070301003</v>
          </cell>
          <cell r="F222" t="str">
            <v>INDUSTRIAL EQUIPMENT</v>
          </cell>
          <cell r="G222" t="str">
            <v>070301</v>
          </cell>
          <cell r="H222" t="str">
            <v>INDUSTRIAL CAPITAL GOODS</v>
          </cell>
        </row>
        <row r="223">
          <cell r="D223" t="str">
            <v>INE922A01025</v>
          </cell>
          <cell r="E223" t="str">
            <v>070302009</v>
          </cell>
          <cell r="F223" t="str">
            <v>PLASTIC PRODUCTS</v>
          </cell>
          <cell r="G223" t="str">
            <v>070302</v>
          </cell>
          <cell r="H223" t="str">
            <v>INDUSTRIAL PRODUCTS</v>
          </cell>
        </row>
        <row r="224">
          <cell r="D224" t="str">
            <v>INE463A01038</v>
          </cell>
          <cell r="E224" t="str">
            <v>020202009</v>
          </cell>
          <cell r="F224" t="str">
            <v>PAINTS</v>
          </cell>
          <cell r="G224" t="str">
            <v>020202</v>
          </cell>
          <cell r="H224" t="str">
            <v>CONSUMER NON DURABLES</v>
          </cell>
        </row>
        <row r="225">
          <cell r="D225" t="str">
            <v>INE351Y01019</v>
          </cell>
          <cell r="E225" t="str">
            <v>050201002</v>
          </cell>
          <cell r="F225" t="str">
            <v>PHARMACEUTICALS</v>
          </cell>
          <cell r="G225" t="str">
            <v>050201</v>
          </cell>
          <cell r="H225" t="str">
            <v>PHARMACEUTICALS</v>
          </cell>
        </row>
        <row r="226">
          <cell r="D226" t="str">
            <v>INE878K01010</v>
          </cell>
          <cell r="E226" t="str">
            <v>040102003</v>
          </cell>
          <cell r="F226" t="str">
            <v>INVESTMENT COMPANIES</v>
          </cell>
          <cell r="G226" t="str">
            <v>040102</v>
          </cell>
          <cell r="H226" t="str">
            <v>FINANCE</v>
          </cell>
        </row>
        <row r="227">
          <cell r="D227" t="str">
            <v>INE243D01012</v>
          </cell>
          <cell r="E227" t="str">
            <v>070201001</v>
          </cell>
          <cell r="F227" t="str">
            <v>CONSTRUCTION CIVIL</v>
          </cell>
          <cell r="G227" t="str">
            <v>070201</v>
          </cell>
          <cell r="H227" t="str">
            <v>CONSTRUCTION</v>
          </cell>
        </row>
        <row r="228">
          <cell r="D228" t="str">
            <v>INE224M01013</v>
          </cell>
          <cell r="E228" t="str">
            <v>060102003</v>
          </cell>
          <cell r="F228" t="str">
            <v>IT ENABLED SERVICES - SOFTWARE</v>
          </cell>
          <cell r="G228" t="str">
            <v>060102</v>
          </cell>
          <cell r="H228" t="str">
            <v>SOFTWARE</v>
          </cell>
        </row>
        <row r="229">
          <cell r="D229" t="str">
            <v>INE661I01014</v>
          </cell>
          <cell r="E229" t="str">
            <v>070202001</v>
          </cell>
          <cell r="F229" t="str">
            <v>ENGINEERING-DESIGNING-CONSTRUCTION</v>
          </cell>
          <cell r="G229" t="str">
            <v>070202</v>
          </cell>
          <cell r="H229" t="str">
            <v>CONSTRUCTION PROJECT</v>
          </cell>
        </row>
        <row r="230">
          <cell r="D230" t="str">
            <v>INE354C01027</v>
          </cell>
          <cell r="E230" t="str">
            <v>010201001</v>
          </cell>
          <cell r="F230" t="str">
            <v>CHEMICALS - INORGANIC</v>
          </cell>
          <cell r="G230" t="str">
            <v>010201</v>
          </cell>
          <cell r="H230" t="str">
            <v>CHEMICALS</v>
          </cell>
        </row>
        <row r="231">
          <cell r="D231" t="str">
            <v>INE458B01036</v>
          </cell>
          <cell r="E231" t="str">
            <v>010403002</v>
          </cell>
          <cell r="F231" t="str">
            <v>COPPER &amp; COPPER PRODUCTS</v>
          </cell>
          <cell r="G231" t="str">
            <v>010403</v>
          </cell>
          <cell r="H231" t="str">
            <v>NON - FERROUS METALS</v>
          </cell>
        </row>
        <row r="232">
          <cell r="D232" t="str">
            <v>INE363W01018</v>
          </cell>
          <cell r="E232" t="str">
            <v>070201003</v>
          </cell>
          <cell r="F232" t="str">
            <v>RESIDENTIAL/COMMERCIAL/SEZ Project</v>
          </cell>
          <cell r="G232" t="str">
            <v>070201</v>
          </cell>
          <cell r="H232" t="str">
            <v>CONSTRUCTION</v>
          </cell>
        </row>
        <row r="233">
          <cell r="D233" t="str">
            <v>INE474E01029</v>
          </cell>
          <cell r="E233" t="str">
            <v>020401002</v>
          </cell>
          <cell r="F233" t="str">
            <v>TEXTILES</v>
          </cell>
          <cell r="G233" t="str">
            <v>020401</v>
          </cell>
          <cell r="H233" t="str">
            <v>TEXTILE PRODUCTS</v>
          </cell>
        </row>
        <row r="234">
          <cell r="D234" t="str">
            <v>INE465A01025</v>
          </cell>
          <cell r="E234" t="str">
            <v>070302004</v>
          </cell>
          <cell r="F234" t="str">
            <v>CASTINGS/FORGINGS</v>
          </cell>
          <cell r="G234" t="str">
            <v>070302</v>
          </cell>
          <cell r="H234" t="str">
            <v>INDUSTRIAL PRODUCTS</v>
          </cell>
        </row>
        <row r="235">
          <cell r="D235" t="str">
            <v>INE561C01019</v>
          </cell>
          <cell r="E235" t="str">
            <v>070101001</v>
          </cell>
          <cell r="F235" t="str">
            <v>AUTO ANCILLARIES</v>
          </cell>
          <cell r="G235" t="str">
            <v>070101</v>
          </cell>
          <cell r="H235" t="str">
            <v>AUTO ANCILLARIES</v>
          </cell>
        </row>
        <row r="236">
          <cell r="D236" t="str">
            <v>INE838B01013</v>
          </cell>
          <cell r="E236" t="str">
            <v>010302001</v>
          </cell>
          <cell r="F236" t="str">
            <v>PESTICIDES AND AGROCHEMICALS</v>
          </cell>
          <cell r="G236" t="str">
            <v>010302</v>
          </cell>
          <cell r="H236" t="str">
            <v>PESTICIDES</v>
          </cell>
        </row>
        <row r="237">
          <cell r="D237" t="str">
            <v>INE316L01019</v>
          </cell>
          <cell r="E237" t="str">
            <v>010401005</v>
          </cell>
          <cell r="F237" t="str">
            <v>STEEL PRODUCTS</v>
          </cell>
          <cell r="G237" t="str">
            <v>010401</v>
          </cell>
          <cell r="H237" t="str">
            <v>FERROUS METALS</v>
          </cell>
        </row>
        <row r="238">
          <cell r="D238" t="str">
            <v>INE397D01024</v>
          </cell>
          <cell r="E238" t="str">
            <v>090102001</v>
          </cell>
          <cell r="F238" t="str">
            <v>TELECOM - SERVICES</v>
          </cell>
          <cell r="G238" t="str">
            <v>090102</v>
          </cell>
          <cell r="H238" t="str">
            <v>TELECOM - SERVICES</v>
          </cell>
        </row>
        <row r="239">
          <cell r="D239" t="str">
            <v>INE257A01026</v>
          </cell>
          <cell r="E239" t="str">
            <v>070301004</v>
          </cell>
          <cell r="F239" t="str">
            <v>POWER EQUIPMENT</v>
          </cell>
          <cell r="G239" t="str">
            <v>070301</v>
          </cell>
          <cell r="H239" t="str">
            <v>INDUSTRIAL CAPITAL GOODS</v>
          </cell>
        </row>
        <row r="240">
          <cell r="D240" t="str">
            <v>INE412U01017</v>
          </cell>
          <cell r="E240" t="str">
            <v>010101002</v>
          </cell>
          <cell r="F240" t="str">
            <v>CEMENT PRODUCTS</v>
          </cell>
          <cell r="G240" t="str">
            <v>010101</v>
          </cell>
          <cell r="H240" t="str">
            <v>CEMENT</v>
          </cell>
        </row>
        <row r="241">
          <cell r="D241" t="str">
            <v>INE828A01016</v>
          </cell>
          <cell r="E241" t="str">
            <v>020201009</v>
          </cell>
          <cell r="F241" t="str">
            <v>LEATHER AND LEATHER PRODUCTS</v>
          </cell>
          <cell r="G241" t="str">
            <v>020201</v>
          </cell>
          <cell r="H241" t="str">
            <v>CONSUMER DURABLES</v>
          </cell>
        </row>
        <row r="242">
          <cell r="D242" t="str">
            <v>INE607L01029</v>
          </cell>
          <cell r="E242" t="str">
            <v>070301003</v>
          </cell>
          <cell r="F242" t="str">
            <v>INDUSTRIAL EQUIPMENT</v>
          </cell>
          <cell r="G242" t="str">
            <v>070301</v>
          </cell>
          <cell r="H242" t="str">
            <v>INDUSTRIAL CAPITAL GOODS</v>
          </cell>
        </row>
        <row r="243">
          <cell r="D243" t="str">
            <v>INE071A01013</v>
          </cell>
          <cell r="E243" t="str">
            <v>010101001</v>
          </cell>
          <cell r="F243" t="str">
            <v>CEMENT</v>
          </cell>
          <cell r="G243" t="str">
            <v>010101</v>
          </cell>
          <cell r="H243" t="str">
            <v>CEMENT</v>
          </cell>
        </row>
        <row r="244">
          <cell r="D244" t="str">
            <v>INE143A01010</v>
          </cell>
          <cell r="E244" t="str">
            <v>040102003</v>
          </cell>
          <cell r="F244" t="str">
            <v>INVESTMENT COMPANIES</v>
          </cell>
          <cell r="G244" t="str">
            <v>040102</v>
          </cell>
          <cell r="H244" t="str">
            <v>FINANCE</v>
          </cell>
        </row>
        <row r="245">
          <cell r="D245" t="str">
            <v>INE376G01013</v>
          </cell>
          <cell r="E245" t="str">
            <v>050201002</v>
          </cell>
          <cell r="F245" t="str">
            <v>PHARMACEUTICALS</v>
          </cell>
          <cell r="G245" t="str">
            <v>050201</v>
          </cell>
          <cell r="H245" t="str">
            <v>PHARMACEUTICALS</v>
          </cell>
        </row>
        <row r="246">
          <cell r="D246" t="str">
            <v>INE829A01014</v>
          </cell>
          <cell r="E246" t="str">
            <v>050201002</v>
          </cell>
          <cell r="F246" t="str">
            <v>PHARMACEUTICALS</v>
          </cell>
          <cell r="G246" t="str">
            <v>050201</v>
          </cell>
          <cell r="H246" t="str">
            <v>PHARMACEUTICALS</v>
          </cell>
        </row>
        <row r="247">
          <cell r="D247" t="str">
            <v>INE800A01015</v>
          </cell>
          <cell r="E247" t="str">
            <v>090101002</v>
          </cell>
          <cell r="F247" t="str">
            <v>TELECOM - CABLES</v>
          </cell>
          <cell r="G247" t="str">
            <v>090101</v>
          </cell>
          <cell r="H247" t="str">
            <v>TELECOM -  EQUIPMENT &amp; ACCESSORIES</v>
          </cell>
        </row>
        <row r="248">
          <cell r="D248" t="str">
            <v>INE340A01012</v>
          </cell>
          <cell r="E248" t="str">
            <v>010101001</v>
          </cell>
          <cell r="F248" t="str">
            <v>CEMENT</v>
          </cell>
          <cell r="G248" t="str">
            <v>010101</v>
          </cell>
          <cell r="H248" t="str">
            <v>CEMENT</v>
          </cell>
        </row>
        <row r="249">
          <cell r="D249" t="str">
            <v>INE865C01022</v>
          </cell>
          <cell r="E249" t="str">
            <v>040102007</v>
          </cell>
          <cell r="F249" t="str">
            <v>STOCKBROKING AND ALLIED</v>
          </cell>
          <cell r="G249" t="str">
            <v>040102</v>
          </cell>
          <cell r="H249" t="str">
            <v>FINANCE</v>
          </cell>
        </row>
        <row r="250">
          <cell r="D250" t="str">
            <v>INE0AEJ01013</v>
          </cell>
          <cell r="E250" t="str">
            <v>070101006</v>
          </cell>
          <cell r="F250" t="str">
            <v>TYRES &amp; ALLIED</v>
          </cell>
          <cell r="G250" t="str">
            <v>070101</v>
          </cell>
          <cell r="H250" t="str">
            <v>AUTO ANCILLARIES</v>
          </cell>
        </row>
        <row r="251">
          <cell r="D251" t="str">
            <v>INE831Q01016</v>
          </cell>
          <cell r="E251" t="str">
            <v>070302008</v>
          </cell>
          <cell r="F251" t="str">
            <v>PACKAGING</v>
          </cell>
          <cell r="G251" t="str">
            <v>070302</v>
          </cell>
          <cell r="H251" t="str">
            <v>INDUSTRIAL PRODUCTS</v>
          </cell>
        </row>
        <row r="252">
          <cell r="D252" t="str">
            <v>INE791A01024</v>
          </cell>
          <cell r="E252" t="str">
            <v>040102005</v>
          </cell>
          <cell r="F252" t="str">
            <v>OTHER FINANCIAL SERVICES</v>
          </cell>
          <cell r="G252" t="str">
            <v>040102</v>
          </cell>
          <cell r="H252" t="str">
            <v>FINANCE</v>
          </cell>
        </row>
        <row r="253">
          <cell r="D253" t="str">
            <v>INE416D01022</v>
          </cell>
          <cell r="E253" t="str">
            <v>050201002</v>
          </cell>
          <cell r="F253" t="str">
            <v>PHARMACEUTICALS</v>
          </cell>
          <cell r="G253" t="str">
            <v>050201</v>
          </cell>
          <cell r="H253" t="str">
            <v>PHARMACEUTICALS</v>
          </cell>
        </row>
        <row r="254">
          <cell r="D254" t="str">
            <v>INE350H01032</v>
          </cell>
          <cell r="E254" t="str">
            <v>070201001</v>
          </cell>
          <cell r="F254" t="str">
            <v>CONSTRUCTION CIVIL</v>
          </cell>
          <cell r="G254" t="str">
            <v>070201</v>
          </cell>
          <cell r="H254" t="str">
            <v>CONSTRUCTION</v>
          </cell>
        </row>
        <row r="255">
          <cell r="D255" t="str">
            <v>INE153T01027</v>
          </cell>
          <cell r="E255" t="str">
            <v>080107001</v>
          </cell>
          <cell r="F255" t="str">
            <v>DIVERSIFIED COMMERCIAL SERVICES</v>
          </cell>
          <cell r="G255" t="str">
            <v>080107</v>
          </cell>
          <cell r="H255" t="str">
            <v>COMMERCIAL SERVICES</v>
          </cell>
        </row>
        <row r="256">
          <cell r="D256" t="str">
            <v>INE113O01014</v>
          </cell>
          <cell r="E256" t="str">
            <v>020401001</v>
          </cell>
          <cell r="F256" t="str">
            <v>FABRICS AND GARMENTS</v>
          </cell>
          <cell r="G256" t="str">
            <v>020401</v>
          </cell>
          <cell r="H256" t="str">
            <v>TEXTILE PRODUCTS</v>
          </cell>
        </row>
        <row r="257">
          <cell r="D257" t="str">
            <v>INE657B01025</v>
          </cell>
          <cell r="E257" t="str">
            <v>040102005</v>
          </cell>
          <cell r="F257" t="str">
            <v>OTHER FINANCIAL SERVICES</v>
          </cell>
          <cell r="G257" t="str">
            <v>040102</v>
          </cell>
          <cell r="H257" t="str">
            <v>FINANCE</v>
          </cell>
        </row>
        <row r="258">
          <cell r="D258" t="str">
            <v>INE472B01011</v>
          </cell>
          <cell r="E258" t="str">
            <v>080104001</v>
          </cell>
          <cell r="F258" t="str">
            <v>HOTELS/RESORTS</v>
          </cell>
          <cell r="G258" t="str">
            <v>080104</v>
          </cell>
          <cell r="H258" t="str">
            <v>HOTELS/ RESORTS AND OTHER RECREATIONAL ACTIVITIES</v>
          </cell>
        </row>
        <row r="259">
          <cell r="D259" t="str">
            <v>INE233B01017</v>
          </cell>
          <cell r="E259" t="str">
            <v>080106002</v>
          </cell>
          <cell r="F259" t="str">
            <v>LOGISTICS SOLUTION PROVIDER</v>
          </cell>
          <cell r="G259" t="str">
            <v>080106</v>
          </cell>
          <cell r="H259" t="str">
            <v>TRANSPORTATION</v>
          </cell>
        </row>
        <row r="260">
          <cell r="D260" t="str">
            <v>INE472A01039</v>
          </cell>
          <cell r="E260" t="str">
            <v>020201001</v>
          </cell>
          <cell r="F260" t="str">
            <v>AIR CONDITIONER</v>
          </cell>
          <cell r="G260" t="str">
            <v>020201</v>
          </cell>
          <cell r="H260" t="str">
            <v>CONSUMER DURABLES</v>
          </cell>
        </row>
        <row r="261">
          <cell r="D261" t="str">
            <v>INE338D01028</v>
          </cell>
          <cell r="E261" t="str">
            <v>010201004</v>
          </cell>
          <cell r="F261" t="str">
            <v>DYES AND PIGMENTS</v>
          </cell>
          <cell r="G261" t="str">
            <v>010201</v>
          </cell>
          <cell r="H261" t="str">
            <v>CHEMICALS</v>
          </cell>
        </row>
        <row r="262">
          <cell r="D262" t="str">
            <v>INE802W01015</v>
          </cell>
          <cell r="E262" t="str">
            <v>010301003</v>
          </cell>
          <cell r="F262" t="str">
            <v>FERTILISERS - PHOSPHATIC</v>
          </cell>
          <cell r="G262" t="str">
            <v>010301</v>
          </cell>
          <cell r="H262" t="str">
            <v>FERTILISERS</v>
          </cell>
        </row>
        <row r="263">
          <cell r="D263" t="str">
            <v>INE032A01023</v>
          </cell>
          <cell r="E263" t="str">
            <v>070201003</v>
          </cell>
          <cell r="F263" t="str">
            <v>RESIDENTIAL/COMMERCIAL/SEZ Project</v>
          </cell>
          <cell r="G263" t="str">
            <v>070201</v>
          </cell>
          <cell r="H263" t="str">
            <v>CONSTRUCTION</v>
          </cell>
        </row>
        <row r="264">
          <cell r="D264" t="str">
            <v>INE666D01022</v>
          </cell>
          <cell r="E264" t="str">
            <v>070201002</v>
          </cell>
          <cell r="F264" t="str">
            <v>GLASS</v>
          </cell>
          <cell r="G264" t="str">
            <v>070201</v>
          </cell>
          <cell r="H264" t="str">
            <v>CONSTRUCTION</v>
          </cell>
        </row>
        <row r="265">
          <cell r="D265" t="str">
            <v>INE323A01026</v>
          </cell>
          <cell r="E265" t="str">
            <v>070101001</v>
          </cell>
          <cell r="F265" t="str">
            <v>AUTO ANCILLARIES</v>
          </cell>
          <cell r="G265" t="str">
            <v>070101</v>
          </cell>
          <cell r="H265" t="str">
            <v>AUTO ANCILLARIES</v>
          </cell>
        </row>
        <row r="266">
          <cell r="D266" t="str">
            <v>INE029A01011</v>
          </cell>
          <cell r="E266" t="str">
            <v>030103002</v>
          </cell>
          <cell r="F266" t="str">
            <v>REFINERIES/MARKETING</v>
          </cell>
          <cell r="G266" t="str">
            <v>030103</v>
          </cell>
          <cell r="H266" t="str">
            <v>PETROLEUM PRODUCTS</v>
          </cell>
        </row>
        <row r="267">
          <cell r="D267" t="str">
            <v>INE110A01019</v>
          </cell>
          <cell r="E267" t="str">
            <v>020201002</v>
          </cell>
          <cell r="F267" t="str">
            <v>CONSUMER ELECTRONICS</v>
          </cell>
          <cell r="G267" t="str">
            <v>020201</v>
          </cell>
          <cell r="H267" t="str">
            <v>CONSUMER DURABLES</v>
          </cell>
        </row>
        <row r="268">
          <cell r="D268" t="str">
            <v>INE589G01011</v>
          </cell>
          <cell r="E268" t="str">
            <v>020401001</v>
          </cell>
          <cell r="F268" t="str">
            <v>FABRICS AND GARMENTS</v>
          </cell>
          <cell r="G268" t="str">
            <v>020401</v>
          </cell>
          <cell r="H268" t="str">
            <v>TEXTILE PRODUCTS</v>
          </cell>
        </row>
        <row r="269">
          <cell r="D269" t="str">
            <v>INE791I01019</v>
          </cell>
          <cell r="E269" t="str">
            <v>070201003</v>
          </cell>
          <cell r="F269" t="str">
            <v>RESIDENTIAL/COMMERCIAL/SEZ Project</v>
          </cell>
          <cell r="G269" t="str">
            <v>070201</v>
          </cell>
          <cell r="H269" t="str">
            <v>CONSTRUCTION</v>
          </cell>
        </row>
        <row r="270">
          <cell r="D270" t="str">
            <v>INE684Z01010</v>
          </cell>
          <cell r="E270" t="str">
            <v>070302005</v>
          </cell>
          <cell r="F270" t="str">
            <v>COMPRESSORS / PUMPS</v>
          </cell>
          <cell r="G270" t="str">
            <v>070302</v>
          </cell>
          <cell r="H270" t="str">
            <v>INDUSTRIAL PRODUCTS</v>
          </cell>
        </row>
        <row r="271">
          <cell r="D271" t="str">
            <v>INE216A01030</v>
          </cell>
          <cell r="E271" t="str">
            <v>020202005</v>
          </cell>
          <cell r="F271" t="str">
            <v>CONSUMER FOOD</v>
          </cell>
          <cell r="G271" t="str">
            <v>020202</v>
          </cell>
          <cell r="H271" t="str">
            <v>CONSUMER NON DURABLES</v>
          </cell>
        </row>
        <row r="272">
          <cell r="D272" t="str">
            <v>INE727S01012</v>
          </cell>
          <cell r="E272" t="str">
            <v>070201001</v>
          </cell>
          <cell r="F272" t="str">
            <v>CONSTRUCTION CIVIL</v>
          </cell>
          <cell r="G272" t="str">
            <v>070201</v>
          </cell>
          <cell r="H272" t="str">
            <v>CONSTRUCTION</v>
          </cell>
        </row>
        <row r="273">
          <cell r="D273" t="str">
            <v>INE650L01011</v>
          </cell>
          <cell r="E273" t="str">
            <v>050201002</v>
          </cell>
          <cell r="F273" t="str">
            <v>PHARMACEUTICALS</v>
          </cell>
          <cell r="G273" t="str">
            <v>050201</v>
          </cell>
          <cell r="H273" t="str">
            <v>PHARMACEUTICALS</v>
          </cell>
        </row>
        <row r="274">
          <cell r="D274" t="str">
            <v>INE118H01025</v>
          </cell>
          <cell r="E274" t="str">
            <v>040102009</v>
          </cell>
          <cell r="F274" t="str">
            <v>CAPITAL MARKETS</v>
          </cell>
          <cell r="G274" t="str">
            <v>040102</v>
          </cell>
          <cell r="H274" t="str">
            <v>FINANCE</v>
          </cell>
        </row>
        <row r="275">
          <cell r="D275" t="str">
            <v>INE395A01016</v>
          </cell>
          <cell r="E275" t="str">
            <v>070201003</v>
          </cell>
          <cell r="F275" t="str">
            <v>RESIDENTIAL/COMMERCIAL/SEZ Project</v>
          </cell>
          <cell r="G275" t="str">
            <v>070201</v>
          </cell>
          <cell r="H275" t="str">
            <v>CONSTRUCTION</v>
          </cell>
        </row>
        <row r="276">
          <cell r="D276" t="str">
            <v>INE032Z01012</v>
          </cell>
          <cell r="E276" t="str">
            <v>020202005</v>
          </cell>
          <cell r="F276" t="str">
            <v>CONSUMER FOOD</v>
          </cell>
          <cell r="G276" t="str">
            <v>020202</v>
          </cell>
          <cell r="H276" t="str">
            <v>CONSUMER NON DURABLES</v>
          </cell>
        </row>
        <row r="277">
          <cell r="D277" t="str">
            <v>INE594B01012</v>
          </cell>
          <cell r="E277" t="str">
            <v>020401001</v>
          </cell>
          <cell r="F277" t="str">
            <v>FABRICS AND GARMENTS</v>
          </cell>
          <cell r="G277" t="str">
            <v>020401</v>
          </cell>
          <cell r="H277" t="str">
            <v>TEXTILE PRODUCTS</v>
          </cell>
        </row>
        <row r="278">
          <cell r="D278" t="str">
            <v>INE836A01035</v>
          </cell>
          <cell r="E278" t="str">
            <v>060102001</v>
          </cell>
          <cell r="F278" t="str">
            <v>COMPUTERS - SOFTWARE</v>
          </cell>
          <cell r="G278" t="str">
            <v>060102</v>
          </cell>
          <cell r="H278" t="str">
            <v>SOFTWARE</v>
          </cell>
        </row>
        <row r="279">
          <cell r="D279" t="str">
            <v>INE817H01014</v>
          </cell>
          <cell r="E279" t="str">
            <v>010101001</v>
          </cell>
          <cell r="F279" t="str">
            <v>CEMENT</v>
          </cell>
          <cell r="G279" t="str">
            <v>010101</v>
          </cell>
          <cell r="H279" t="str">
            <v>CEMENT</v>
          </cell>
        </row>
        <row r="280">
          <cell r="D280" t="str">
            <v>INE295F01017</v>
          </cell>
          <cell r="E280" t="str">
            <v>020201007</v>
          </cell>
          <cell r="F280" t="str">
            <v>HOME APPLIANCES</v>
          </cell>
          <cell r="G280" t="str">
            <v>020201</v>
          </cell>
          <cell r="H280" t="str">
            <v>CONSUMER DURABLES</v>
          </cell>
        </row>
        <row r="281">
          <cell r="D281" t="str">
            <v>INE139I01011</v>
          </cell>
          <cell r="E281" t="str">
            <v>010101001</v>
          </cell>
          <cell r="F281" t="str">
            <v>CEMENT</v>
          </cell>
          <cell r="G281" t="str">
            <v>010101</v>
          </cell>
          <cell r="H281" t="str">
            <v>CEMENT</v>
          </cell>
        </row>
        <row r="282">
          <cell r="D282" t="str">
            <v>INE319B01014</v>
          </cell>
          <cell r="E282" t="str">
            <v>080104001</v>
          </cell>
          <cell r="F282" t="str">
            <v>HOTELS/RESORTS</v>
          </cell>
          <cell r="G282" t="str">
            <v>080104</v>
          </cell>
          <cell r="H282" t="str">
            <v>HOTELS/ RESORTS AND OTHER RECREATIONAL ACTIVITIES</v>
          </cell>
        </row>
        <row r="283">
          <cell r="D283" t="str">
            <v>INE010B01027</v>
          </cell>
          <cell r="E283" t="str">
            <v>050201002</v>
          </cell>
          <cell r="F283" t="str">
            <v>PHARMACEUTICALS</v>
          </cell>
          <cell r="G283" t="str">
            <v>050201</v>
          </cell>
          <cell r="H283" t="str">
            <v>PHARMACEUTICALS</v>
          </cell>
        </row>
        <row r="284">
          <cell r="D284" t="str">
            <v>INE090Y01013</v>
          </cell>
          <cell r="E284" t="str">
            <v>060102003</v>
          </cell>
          <cell r="F284" t="str">
            <v>IT ENABLED SERVICES - SOFTWARE</v>
          </cell>
          <cell r="G284" t="str">
            <v>060102</v>
          </cell>
          <cell r="H284" t="str">
            <v>SOFTWARE</v>
          </cell>
        </row>
        <row r="285">
          <cell r="D285" t="str">
            <v>INE526B01014</v>
          </cell>
          <cell r="E285" t="str">
            <v>060102001</v>
          </cell>
          <cell r="F285" t="str">
            <v>COMPUTERS - SOFTWARE</v>
          </cell>
          <cell r="G285" t="str">
            <v>060102</v>
          </cell>
          <cell r="H285" t="str">
            <v>SOFTWARE</v>
          </cell>
        </row>
        <row r="286">
          <cell r="D286" t="str">
            <v>INE052I01032</v>
          </cell>
          <cell r="E286" t="str">
            <v>010201003</v>
          </cell>
          <cell r="F286" t="str">
            <v>CHEMICALS - SPECIALITY</v>
          </cell>
          <cell r="G286" t="str">
            <v>010201</v>
          </cell>
          <cell r="H286" t="str">
            <v>CHEMICALS</v>
          </cell>
        </row>
        <row r="287">
          <cell r="D287" t="str">
            <v>INE476A01014</v>
          </cell>
          <cell r="E287" t="str">
            <v>040101001</v>
          </cell>
          <cell r="F287" t="str">
            <v>BANKS</v>
          </cell>
          <cell r="G287" t="str">
            <v>040101</v>
          </cell>
          <cell r="H287" t="str">
            <v>BANKS</v>
          </cell>
        </row>
        <row r="288">
          <cell r="D288" t="str">
            <v>INE874H01015</v>
          </cell>
          <cell r="E288" t="str">
            <v>070201001</v>
          </cell>
          <cell r="F288" t="str">
            <v>CONSTRUCTION CIVIL</v>
          </cell>
          <cell r="G288" t="str">
            <v>070201</v>
          </cell>
          <cell r="H288" t="str">
            <v>CONSTRUCTION</v>
          </cell>
        </row>
        <row r="289">
          <cell r="D289" t="str">
            <v>INE477A01020</v>
          </cell>
          <cell r="E289" t="str">
            <v>040102002</v>
          </cell>
          <cell r="F289" t="str">
            <v>HOUSING FINANCE</v>
          </cell>
          <cell r="G289" t="str">
            <v>040102</v>
          </cell>
          <cell r="H289" t="str">
            <v>FINANCE</v>
          </cell>
        </row>
        <row r="290">
          <cell r="D290" t="str">
            <v>INE068L01016</v>
          </cell>
          <cell r="E290" t="str">
            <v>020203001</v>
          </cell>
          <cell r="F290" t="str">
            <v>RETAILING</v>
          </cell>
          <cell r="G290" t="str">
            <v>020203</v>
          </cell>
          <cell r="H290" t="str">
            <v>RETAILING</v>
          </cell>
        </row>
        <row r="291">
          <cell r="D291" t="str">
            <v>INE264T01014</v>
          </cell>
          <cell r="E291" t="str">
            <v>070201003</v>
          </cell>
          <cell r="F291" t="str">
            <v>RESIDENTIAL/COMMERCIAL/SEZ Project</v>
          </cell>
          <cell r="G291" t="str">
            <v>070201</v>
          </cell>
          <cell r="H291" t="str">
            <v>CONSTRUCTION</v>
          </cell>
        </row>
        <row r="292">
          <cell r="D292" t="str">
            <v>INE475E01026</v>
          </cell>
          <cell r="E292" t="str">
            <v>050201002</v>
          </cell>
          <cell r="F292" t="str">
            <v>PHARMACEUTICALS</v>
          </cell>
          <cell r="G292" t="str">
            <v>050201</v>
          </cell>
          <cell r="H292" t="str">
            <v>PHARMACEUTICALS</v>
          </cell>
        </row>
        <row r="293">
          <cell r="D293" t="str">
            <v>INE707C01018</v>
          </cell>
          <cell r="E293" t="str">
            <v>040102004</v>
          </cell>
          <cell r="F293" t="str">
            <v>NBFC</v>
          </cell>
          <cell r="G293" t="str">
            <v>040102</v>
          </cell>
          <cell r="H293" t="str">
            <v>FINANCE</v>
          </cell>
        </row>
        <row r="294">
          <cell r="D294" t="str">
            <v>INE120A01034</v>
          </cell>
          <cell r="E294" t="str">
            <v>070302001</v>
          </cell>
          <cell r="F294" t="str">
            <v>ABRASIVES</v>
          </cell>
          <cell r="G294" t="str">
            <v>070302</v>
          </cell>
          <cell r="H294" t="str">
            <v>INDUSTRIAL PRODUCTS</v>
          </cell>
        </row>
        <row r="295">
          <cell r="D295" t="str">
            <v>INE521J01018</v>
          </cell>
          <cell r="E295" t="str">
            <v>080102001</v>
          </cell>
          <cell r="F295" t="str">
            <v>EDUCATION</v>
          </cell>
          <cell r="G295" t="str">
            <v>080102</v>
          </cell>
          <cell r="H295" t="str">
            <v>DIVERSIFIED CONSUMER SERVICES</v>
          </cell>
        </row>
        <row r="296">
          <cell r="D296" t="str">
            <v>INE752H01013</v>
          </cell>
          <cell r="E296" t="str">
            <v>040102006</v>
          </cell>
          <cell r="F296" t="str">
            <v>RATINGS</v>
          </cell>
          <cell r="G296" t="str">
            <v>040102</v>
          </cell>
          <cell r="H296" t="str">
            <v>FINANCE</v>
          </cell>
        </row>
        <row r="297">
          <cell r="D297" t="str">
            <v>INE068D01021</v>
          </cell>
          <cell r="E297" t="str">
            <v>070101001</v>
          </cell>
          <cell r="F297" t="str">
            <v>AUTO ANCILLARIES</v>
          </cell>
          <cell r="G297" t="str">
            <v>070101</v>
          </cell>
          <cell r="H297" t="str">
            <v>AUTO ANCILLARIES</v>
          </cell>
        </row>
        <row r="298">
          <cell r="D298" t="str">
            <v>INE172A01027</v>
          </cell>
          <cell r="E298" t="str">
            <v>030103001</v>
          </cell>
          <cell r="F298" t="str">
            <v>LUBRICANTS</v>
          </cell>
          <cell r="G298" t="str">
            <v>030103</v>
          </cell>
          <cell r="H298" t="str">
            <v>PETROLEUM PRODUCTS</v>
          </cell>
        </row>
        <row r="299">
          <cell r="D299" t="str">
            <v>INE429I01024</v>
          </cell>
          <cell r="E299" t="str">
            <v>070201001</v>
          </cell>
          <cell r="F299" t="str">
            <v>CONSTRUCTION CIVIL</v>
          </cell>
          <cell r="G299" t="str">
            <v>070201</v>
          </cell>
          <cell r="H299" t="str">
            <v>CONSTRUCTION</v>
          </cell>
        </row>
        <row r="300">
          <cell r="D300" t="str">
            <v>INE652F01027</v>
          </cell>
          <cell r="E300" t="str">
            <v>080104001</v>
          </cell>
          <cell r="F300" t="str">
            <v>HOTELS/RESORTS</v>
          </cell>
          <cell r="G300" t="str">
            <v>080104</v>
          </cell>
          <cell r="H300" t="str">
            <v>HOTELS/ RESORTS AND OTHER RECREATIONAL ACTIVITIES</v>
          </cell>
        </row>
        <row r="301">
          <cell r="D301" t="str">
            <v>INE421D01022</v>
          </cell>
          <cell r="E301" t="str">
            <v>020202014</v>
          </cell>
          <cell r="F301" t="str">
            <v>TEA &amp;  COFFEE</v>
          </cell>
          <cell r="G301" t="str">
            <v>020202</v>
          </cell>
          <cell r="H301" t="str">
            <v>CONSUMER NON DURABLES</v>
          </cell>
        </row>
        <row r="302">
          <cell r="D302" t="str">
            <v>INE736A01011</v>
          </cell>
          <cell r="E302" t="str">
            <v>040102009</v>
          </cell>
          <cell r="F302" t="str">
            <v>CAPITAL MARKETS</v>
          </cell>
          <cell r="G302" t="str">
            <v>040102</v>
          </cell>
          <cell r="H302" t="str">
            <v>FINANCE</v>
          </cell>
        </row>
        <row r="303">
          <cell r="D303" t="str">
            <v>INE482A01020</v>
          </cell>
          <cell r="E303" t="str">
            <v>070101006</v>
          </cell>
          <cell r="F303" t="str">
            <v>TYRES &amp; ALLIED</v>
          </cell>
          <cell r="G303" t="str">
            <v>070101</v>
          </cell>
          <cell r="H303" t="str">
            <v>AUTO ANCILLARIES</v>
          </cell>
        </row>
        <row r="304">
          <cell r="D304" t="str">
            <v>INE209L01016</v>
          </cell>
          <cell r="E304" t="str">
            <v>070301001</v>
          </cell>
          <cell r="F304" t="str">
            <v>ENGINEERING-DESIGNING-CONSTRUCTION</v>
          </cell>
          <cell r="G304" t="str">
            <v>070301</v>
          </cell>
          <cell r="H304" t="str">
            <v>INDUSTRIAL CAPITAL GOODS</v>
          </cell>
        </row>
        <row r="305">
          <cell r="D305" t="str">
            <v>INE185H01016</v>
          </cell>
          <cell r="E305" t="str">
            <v>020401001</v>
          </cell>
          <cell r="F305" t="str">
            <v>FABRICS AND GARMENTS</v>
          </cell>
          <cell r="G305" t="str">
            <v>020401</v>
          </cell>
          <cell r="H305" t="str">
            <v>TEXTILE PRODUCTS</v>
          </cell>
        </row>
        <row r="306">
          <cell r="D306" t="str">
            <v>INE221I01017</v>
          </cell>
          <cell r="E306" t="str">
            <v>050201002</v>
          </cell>
          <cell r="F306" t="str">
            <v>PHARMACEUTICALS</v>
          </cell>
          <cell r="G306" t="str">
            <v>050201</v>
          </cell>
          <cell r="H306" t="str">
            <v>PHARMACEUTICALS</v>
          </cell>
        </row>
        <row r="307">
          <cell r="D307" t="str">
            <v>INE485A01015</v>
          </cell>
          <cell r="E307" t="str">
            <v>020403001</v>
          </cell>
          <cell r="F307" t="str">
            <v>MAN MADE FIBRES/BLENDED</v>
          </cell>
          <cell r="G307" t="str">
            <v>020403</v>
          </cell>
          <cell r="H307" t="str">
            <v>TEXTILES - SYNTHETIC</v>
          </cell>
        </row>
        <row r="308">
          <cell r="D308" t="str">
            <v>INE281A01026</v>
          </cell>
          <cell r="E308" t="str">
            <v>010403001</v>
          </cell>
          <cell r="F308" t="str">
            <v>ALUMINIUM</v>
          </cell>
          <cell r="G308" t="str">
            <v>010403</v>
          </cell>
          <cell r="H308" t="str">
            <v>NON - FERROUS METALS</v>
          </cell>
        </row>
        <row r="309">
          <cell r="D309" t="str">
            <v>INE483A01010</v>
          </cell>
          <cell r="E309" t="str">
            <v>040101001</v>
          </cell>
          <cell r="F309" t="str">
            <v>BANKS</v>
          </cell>
          <cell r="G309" t="str">
            <v>040101</v>
          </cell>
          <cell r="H309" t="str">
            <v>BANKS</v>
          </cell>
        </row>
        <row r="310">
          <cell r="D310" t="str">
            <v>INE660C01027</v>
          </cell>
          <cell r="E310" t="str">
            <v>040102005</v>
          </cell>
          <cell r="F310" t="str">
            <v>OTHER FINANCIAL SERVICES</v>
          </cell>
          <cell r="G310" t="str">
            <v>040102</v>
          </cell>
          <cell r="H310" t="str">
            <v>FINANCE</v>
          </cell>
        </row>
        <row r="311">
          <cell r="D311" t="str">
            <v>INE320B01020</v>
          </cell>
          <cell r="E311" t="str">
            <v>070301002</v>
          </cell>
          <cell r="F311" t="str">
            <v>INDUSTRIAL ELECTRONICS</v>
          </cell>
          <cell r="G311" t="str">
            <v>070301</v>
          </cell>
          <cell r="H311" t="str">
            <v>INDUSTRIAL CAPITAL GOODS</v>
          </cell>
        </row>
        <row r="312">
          <cell r="D312" t="str">
            <v>INE348B01021</v>
          </cell>
          <cell r="E312" t="str">
            <v>020201012</v>
          </cell>
          <cell r="F312" t="str">
            <v>PLYWOOD BOARDS/ LAMINATES</v>
          </cell>
          <cell r="G312" t="str">
            <v>020201</v>
          </cell>
          <cell r="H312" t="str">
            <v>CONSUMER DURABLES</v>
          </cell>
        </row>
        <row r="313">
          <cell r="D313" t="str">
            <v>INE055A01016</v>
          </cell>
          <cell r="E313" t="str">
            <v>010501001</v>
          </cell>
          <cell r="F313" t="str">
            <v>PAPER AND PAPER PRODUCTS</v>
          </cell>
          <cell r="G313" t="str">
            <v>010501</v>
          </cell>
          <cell r="H313" t="str">
            <v>PAPER</v>
          </cell>
        </row>
        <row r="314">
          <cell r="D314" t="str">
            <v>INE739E01017</v>
          </cell>
          <cell r="E314" t="str">
            <v>070201004</v>
          </cell>
          <cell r="F314" t="str">
            <v>SANITARY WARE</v>
          </cell>
          <cell r="G314" t="str">
            <v>070201</v>
          </cell>
          <cell r="H314" t="str">
            <v>CONSTRUCTION</v>
          </cell>
        </row>
        <row r="315">
          <cell r="D315" t="str">
            <v>INE345B01019</v>
          </cell>
          <cell r="E315" t="str">
            <v>060101002</v>
          </cell>
          <cell r="F315" t="str">
            <v>IT ENABLED SERVICES - HARDWARE</v>
          </cell>
          <cell r="G315" t="str">
            <v>060101</v>
          </cell>
          <cell r="H315" t="str">
            <v>HARDWARE</v>
          </cell>
        </row>
        <row r="316">
          <cell r="D316" t="str">
            <v>INE486A01013</v>
          </cell>
          <cell r="E316" t="str">
            <v>030201001</v>
          </cell>
          <cell r="F316" t="str">
            <v>POWER</v>
          </cell>
          <cell r="G316" t="str">
            <v>030201</v>
          </cell>
          <cell r="H316" t="str">
            <v>POWER</v>
          </cell>
        </row>
        <row r="317">
          <cell r="D317" t="str">
            <v>INE425Y01011</v>
          </cell>
          <cell r="E317" t="str">
            <v>060102003</v>
          </cell>
          <cell r="F317" t="str">
            <v>IT ENABLED SERVICES - SOFTWARE</v>
          </cell>
          <cell r="G317" t="str">
            <v>060102</v>
          </cell>
          <cell r="H317" t="str">
            <v>SOFTWARE</v>
          </cell>
        </row>
        <row r="318">
          <cell r="D318" t="str">
            <v>INE180C01026</v>
          </cell>
          <cell r="E318" t="str">
            <v>040102004</v>
          </cell>
          <cell r="F318" t="str">
            <v>NBFC</v>
          </cell>
          <cell r="G318" t="str">
            <v>040102</v>
          </cell>
          <cell r="H318" t="str">
            <v>FINANCE</v>
          </cell>
        </row>
        <row r="319">
          <cell r="D319" t="str">
            <v>INE067A01029</v>
          </cell>
          <cell r="E319" t="str">
            <v>070301004</v>
          </cell>
          <cell r="F319" t="str">
            <v>POWER EQUIPMENT</v>
          </cell>
          <cell r="G319" t="str">
            <v>070301</v>
          </cell>
          <cell r="H319" t="str">
            <v>INDUSTRIAL CAPITAL GOODS</v>
          </cell>
        </row>
        <row r="320">
          <cell r="D320" t="str">
            <v>INE427F01016</v>
          </cell>
          <cell r="E320" t="str">
            <v>080104001</v>
          </cell>
          <cell r="F320" t="str">
            <v>HOTELS/RESORTS</v>
          </cell>
          <cell r="G320" t="str">
            <v>080104</v>
          </cell>
          <cell r="H320" t="str">
            <v>HOTELS/ RESORTS AND OTHER RECREATIONAL ACTIVITIES</v>
          </cell>
        </row>
        <row r="321">
          <cell r="D321" t="str">
            <v>INE085A01013</v>
          </cell>
          <cell r="E321" t="str">
            <v>010301001</v>
          </cell>
          <cell r="F321" t="str">
            <v>FERTILISERS - COMPOSITE</v>
          </cell>
          <cell r="G321" t="str">
            <v>010301</v>
          </cell>
          <cell r="H321" t="str">
            <v>FERTILISERS</v>
          </cell>
        </row>
        <row r="322">
          <cell r="D322" t="str">
            <v>INE995D01025</v>
          </cell>
          <cell r="E322" t="str">
            <v>010201003</v>
          </cell>
          <cell r="F322" t="str">
            <v>CHEMICALS - SPECIALITY</v>
          </cell>
          <cell r="G322" t="str">
            <v>010201</v>
          </cell>
          <cell r="H322" t="str">
            <v>CHEMICALS</v>
          </cell>
        </row>
        <row r="323">
          <cell r="D323" t="str">
            <v>INE783X01023</v>
          </cell>
          <cell r="E323" t="str">
            <v>010201001</v>
          </cell>
          <cell r="F323" t="str">
            <v>CHEMICALS - INORGANIC</v>
          </cell>
          <cell r="G323" t="str">
            <v>010201</v>
          </cell>
          <cell r="H323" t="str">
            <v>CHEMICALS</v>
          </cell>
        </row>
        <row r="324">
          <cell r="D324" t="str">
            <v>INE178A01016</v>
          </cell>
          <cell r="E324" t="str">
            <v>030103002</v>
          </cell>
          <cell r="F324" t="str">
            <v>REFINERIES/MARKETING</v>
          </cell>
          <cell r="G324" t="str">
            <v>030103</v>
          </cell>
          <cell r="H324" t="str">
            <v>PETROLEUM PRODUCTS</v>
          </cell>
        </row>
        <row r="325">
          <cell r="D325" t="str">
            <v>INE121A01024</v>
          </cell>
          <cell r="E325" t="str">
            <v>040102004</v>
          </cell>
          <cell r="F325" t="str">
            <v>NBFC</v>
          </cell>
          <cell r="G325" t="str">
            <v>040102</v>
          </cell>
          <cell r="H325" t="str">
            <v>FINANCE</v>
          </cell>
        </row>
        <row r="326">
          <cell r="D326" t="str">
            <v>INE149A01033</v>
          </cell>
          <cell r="E326" t="str">
            <v>040102005</v>
          </cell>
          <cell r="F326" t="str">
            <v>OTHER FINANCIAL SERVICES</v>
          </cell>
          <cell r="G326" t="str">
            <v>040102</v>
          </cell>
          <cell r="H326" t="str">
            <v>FINANCE</v>
          </cell>
        </row>
        <row r="327">
          <cell r="D327" t="str">
            <v>INE662C01015</v>
          </cell>
          <cell r="E327" t="str">
            <v>010201004</v>
          </cell>
          <cell r="F327" t="str">
            <v>DYES AND PIGMENTS</v>
          </cell>
          <cell r="G327" t="str">
            <v>010201</v>
          </cell>
          <cell r="H327" t="str">
            <v>CHEMICALS</v>
          </cell>
        </row>
        <row r="328">
          <cell r="D328" t="str">
            <v>INE675C01017</v>
          </cell>
          <cell r="E328" t="str">
            <v>060102001</v>
          </cell>
          <cell r="F328" t="str">
            <v>COMPUTERS - SOFTWARE</v>
          </cell>
          <cell r="G328" t="str">
            <v>060102</v>
          </cell>
          <cell r="H328" t="str">
            <v>SOFTWARE</v>
          </cell>
        </row>
        <row r="329">
          <cell r="D329" t="str">
            <v>INE184C01028</v>
          </cell>
          <cell r="E329" t="str">
            <v>070301005</v>
          </cell>
          <cell r="F329" t="str">
            <v>RAILWAYS WAGONS</v>
          </cell>
          <cell r="G329" t="str">
            <v>070301</v>
          </cell>
          <cell r="H329" t="str">
            <v>INDUSTRIAL CAPITAL GOODS</v>
          </cell>
        </row>
        <row r="330">
          <cell r="D330" t="str">
            <v>INE704H01022</v>
          </cell>
          <cell r="E330" t="str">
            <v>070201003</v>
          </cell>
          <cell r="F330" t="str">
            <v>RESIDENTIAL/COMMERCIAL/SEZ Project</v>
          </cell>
          <cell r="G330" t="str">
            <v>070201</v>
          </cell>
          <cell r="H330" t="str">
            <v>CONSTRUCTION</v>
          </cell>
        </row>
        <row r="331">
          <cell r="D331" t="str">
            <v>INE039B01026</v>
          </cell>
          <cell r="E331" t="str">
            <v>020301006</v>
          </cell>
          <cell r="F331" t="str">
            <v>TV BROADCASTING &amp; SOFTWARE PRODUCTION</v>
          </cell>
          <cell r="G331" t="str">
            <v>020301</v>
          </cell>
          <cell r="H331" t="str">
            <v>MEDIA &amp; ENTERTAINMENT</v>
          </cell>
        </row>
        <row r="332">
          <cell r="D332" t="str">
            <v>INE059A01026</v>
          </cell>
          <cell r="E332" t="str">
            <v>050201002</v>
          </cell>
          <cell r="F332" t="str">
            <v>PHARMACEUTICALS</v>
          </cell>
          <cell r="G332" t="str">
            <v>050201</v>
          </cell>
          <cell r="H332" t="str">
            <v>PHARMACEUTICALS</v>
          </cell>
        </row>
        <row r="333">
          <cell r="D333" t="str">
            <v>INE391Z01012</v>
          </cell>
          <cell r="E333" t="str">
            <v>040102004</v>
          </cell>
          <cell r="F333" t="str">
            <v>NBFC</v>
          </cell>
          <cell r="G333" t="str">
            <v>040102</v>
          </cell>
          <cell r="H333" t="str">
            <v>FINANCE</v>
          </cell>
        </row>
        <row r="334">
          <cell r="D334" t="str">
            <v>INE418Y01016</v>
          </cell>
          <cell r="E334" t="str">
            <v>080104002</v>
          </cell>
          <cell r="F334" t="str">
            <v>OTHER RECREATIONAL ACTIVITIES</v>
          </cell>
          <cell r="G334" t="str">
            <v>080104</v>
          </cell>
          <cell r="H334" t="str">
            <v>HOTELS/ RESORTS AND OTHER RECREATIONAL ACTIVITIES</v>
          </cell>
        </row>
        <row r="335">
          <cell r="D335" t="str">
            <v>INE977V01017</v>
          </cell>
          <cell r="E335" t="str">
            <v>020202005</v>
          </cell>
          <cell r="F335" t="str">
            <v>CONSUMER FOOD</v>
          </cell>
          <cell r="G335" t="str">
            <v>020202</v>
          </cell>
          <cell r="H335" t="str">
            <v>CONSUMER NON DURABLES</v>
          </cell>
        </row>
        <row r="336">
          <cell r="D336" t="str">
            <v>INE201M01011</v>
          </cell>
          <cell r="E336" t="str">
            <v>080102001</v>
          </cell>
          <cell r="F336" t="str">
            <v>EDUCATION</v>
          </cell>
          <cell r="G336" t="str">
            <v>080102</v>
          </cell>
          <cell r="H336" t="str">
            <v>DIVERSIFIED CONSUMER SERVICES</v>
          </cell>
        </row>
        <row r="337">
          <cell r="D337" t="str">
            <v>INE492A01029</v>
          </cell>
          <cell r="E337" t="str">
            <v>010201004</v>
          </cell>
          <cell r="F337" t="str">
            <v>DYES AND PIGMENTS</v>
          </cell>
          <cell r="G337" t="str">
            <v>010201</v>
          </cell>
          <cell r="H337" t="str">
            <v>CHEMICALS</v>
          </cell>
        </row>
        <row r="338">
          <cell r="D338" t="str">
            <v>INE981B01011</v>
          </cell>
          <cell r="E338" t="str">
            <v>070302003</v>
          </cell>
          <cell r="F338" t="str">
            <v>CABLES - ELECTRICALS</v>
          </cell>
          <cell r="G338" t="str">
            <v>070302</v>
          </cell>
          <cell r="H338" t="str">
            <v>INDUSTRIAL PRODUCTS</v>
          </cell>
        </row>
        <row r="339">
          <cell r="D339" t="str">
            <v>INE289S01013</v>
          </cell>
          <cell r="E339" t="str">
            <v>070202001</v>
          </cell>
          <cell r="F339" t="str">
            <v>ENGINEERING-DESIGNING-CONSTRUCTION</v>
          </cell>
          <cell r="G339" t="str">
            <v>070202</v>
          </cell>
          <cell r="H339" t="str">
            <v>CONSTRUCTION PROJECT</v>
          </cell>
        </row>
        <row r="340">
          <cell r="D340" t="str">
            <v>INE672K01025</v>
          </cell>
          <cell r="E340" t="str">
            <v>020403001</v>
          </cell>
          <cell r="F340" t="str">
            <v>MAN MADE FIBRES/BLENDED</v>
          </cell>
          <cell r="G340" t="str">
            <v>020403</v>
          </cell>
          <cell r="H340" t="str">
            <v>TEXTILES - SYNTHETIC</v>
          </cell>
        </row>
        <row r="341">
          <cell r="D341" t="str">
            <v>INE522F01014</v>
          </cell>
          <cell r="E341" t="str">
            <v>010402001</v>
          </cell>
          <cell r="F341" t="str">
            <v>INDUSTRIAL MINERALS</v>
          </cell>
          <cell r="G341" t="str">
            <v>010402</v>
          </cell>
          <cell r="H341" t="str">
            <v>MINERALS/MINING</v>
          </cell>
        </row>
        <row r="342">
          <cell r="D342" t="str">
            <v>INE704P01017</v>
          </cell>
          <cell r="E342" t="str">
            <v>070301006</v>
          </cell>
          <cell r="F342" t="str">
            <v>SHIP BUILDING &amp; ALLIED SERVICES</v>
          </cell>
          <cell r="G342" t="str">
            <v>070301</v>
          </cell>
          <cell r="H342" t="str">
            <v>INDUSTRIAL CAPITAL GOODS</v>
          </cell>
        </row>
        <row r="343">
          <cell r="D343" t="str">
            <v>INE335K01011</v>
          </cell>
          <cell r="E343" t="str">
            <v>020202014</v>
          </cell>
          <cell r="F343" t="str">
            <v>TEA &amp;  COFFEE</v>
          </cell>
          <cell r="G343" t="str">
            <v>020202</v>
          </cell>
          <cell r="H343" t="str">
            <v>CONSUMER NON DURABLES</v>
          </cell>
        </row>
        <row r="344">
          <cell r="D344" t="str">
            <v>INE259A01022</v>
          </cell>
          <cell r="E344" t="str">
            <v>020202010</v>
          </cell>
          <cell r="F344" t="str">
            <v>PERSONAL CARE</v>
          </cell>
          <cell r="G344" t="str">
            <v>020202</v>
          </cell>
          <cell r="H344" t="str">
            <v>CONSUMER NON DURABLES</v>
          </cell>
        </row>
        <row r="345">
          <cell r="D345" t="str">
            <v>INE070C01037</v>
          </cell>
          <cell r="E345" t="str">
            <v>060101001</v>
          </cell>
          <cell r="F345" t="str">
            <v>COMPUTERS - HARDWARE</v>
          </cell>
          <cell r="G345" t="str">
            <v>060101</v>
          </cell>
          <cell r="H345" t="str">
            <v>HARDWARE</v>
          </cell>
        </row>
        <row r="346">
          <cell r="D346" t="str">
            <v>INE453B01029</v>
          </cell>
          <cell r="E346" t="str">
            <v>060102002</v>
          </cell>
          <cell r="F346" t="str">
            <v>IT EDUCATION</v>
          </cell>
          <cell r="G346" t="str">
            <v>060102</v>
          </cell>
          <cell r="H346" t="str">
            <v>SOFTWARE</v>
          </cell>
        </row>
        <row r="347">
          <cell r="D347" t="str">
            <v>INE111A01025</v>
          </cell>
          <cell r="E347" t="str">
            <v>080106002</v>
          </cell>
          <cell r="F347" t="str">
            <v>LOGISTICS SOLUTION PROVIDER</v>
          </cell>
          <cell r="G347" t="str">
            <v>080106</v>
          </cell>
          <cell r="H347" t="str">
            <v>TRANSPORTATION</v>
          </cell>
        </row>
        <row r="348">
          <cell r="D348" t="str">
            <v>INE552D01024</v>
          </cell>
          <cell r="E348" t="str">
            <v>030101003</v>
          </cell>
          <cell r="F348" t="str">
            <v>LPG/CNG/PNG/LNG SUPPLIER</v>
          </cell>
          <cell r="G348" t="str">
            <v>030101</v>
          </cell>
          <cell r="H348" t="str">
            <v>GAS</v>
          </cell>
        </row>
        <row r="349">
          <cell r="D349" t="str">
            <v>INE025A01027</v>
          </cell>
          <cell r="E349" t="str">
            <v>040102004</v>
          </cell>
          <cell r="F349" t="str">
            <v>NBFC</v>
          </cell>
          <cell r="G349" t="str">
            <v>040102</v>
          </cell>
          <cell r="H349" t="str">
            <v>FINANCE</v>
          </cell>
        </row>
        <row r="350">
          <cell r="D350" t="str">
            <v>INE340Z01019</v>
          </cell>
          <cell r="E350" t="str">
            <v>080105001</v>
          </cell>
          <cell r="F350" t="str">
            <v>TRADING</v>
          </cell>
          <cell r="G350" t="str">
            <v>080105</v>
          </cell>
          <cell r="H350" t="str">
            <v>TRADING</v>
          </cell>
        </row>
        <row r="351">
          <cell r="D351" t="str">
            <v>INE663B01015</v>
          </cell>
          <cell r="E351" t="str">
            <v>060101002</v>
          </cell>
          <cell r="F351" t="str">
            <v>IT ENABLED SERVICES - HARDWARE</v>
          </cell>
          <cell r="G351" t="str">
            <v>060101</v>
          </cell>
          <cell r="H351" t="str">
            <v>HARDWARE</v>
          </cell>
        </row>
        <row r="352">
          <cell r="D352" t="str">
            <v>INE558D01021</v>
          </cell>
          <cell r="E352" t="str">
            <v>040102003</v>
          </cell>
          <cell r="F352" t="str">
            <v>INVESTMENT COMPANIES</v>
          </cell>
          <cell r="G352" t="str">
            <v>040102</v>
          </cell>
          <cell r="H352" t="str">
            <v>FINANCE</v>
          </cell>
        </row>
        <row r="353">
          <cell r="D353" t="str">
            <v>INE792I01017</v>
          </cell>
          <cell r="E353" t="str">
            <v>070302003</v>
          </cell>
          <cell r="F353" t="str">
            <v>CABLES - ELECTRICALS</v>
          </cell>
          <cell r="G353" t="str">
            <v>070302</v>
          </cell>
          <cell r="H353" t="str">
            <v>INDUSTRIAL PRODUCTS</v>
          </cell>
        </row>
        <row r="354">
          <cell r="D354" t="str">
            <v>INE169A01031</v>
          </cell>
          <cell r="E354" t="str">
            <v>010301003</v>
          </cell>
          <cell r="F354" t="str">
            <v>FERTILISERS - PHOSPHATIC</v>
          </cell>
          <cell r="G354" t="str">
            <v>010301</v>
          </cell>
          <cell r="H354" t="str">
            <v>FERTILISERS</v>
          </cell>
        </row>
        <row r="355">
          <cell r="D355" t="str">
            <v>INE757A01017</v>
          </cell>
          <cell r="E355" t="str">
            <v>070302008</v>
          </cell>
          <cell r="F355" t="str">
            <v>PACKAGING</v>
          </cell>
          <cell r="G355" t="str">
            <v>070302</v>
          </cell>
          <cell r="H355" t="str">
            <v>INDUSTRIAL PRODUCTS</v>
          </cell>
        </row>
        <row r="356">
          <cell r="D356" t="str">
            <v>INE695B01025</v>
          </cell>
          <cell r="E356" t="str">
            <v>070201003</v>
          </cell>
          <cell r="F356" t="str">
            <v>RESIDENTIAL/COMMERCIAL/SEZ Project</v>
          </cell>
          <cell r="G356" t="str">
            <v>070201</v>
          </cell>
          <cell r="H356" t="str">
            <v>CONSTRUCTION</v>
          </cell>
        </row>
        <row r="357">
          <cell r="D357" t="str">
            <v>INE008I01026</v>
          </cell>
          <cell r="E357" t="str">
            <v>080106006</v>
          </cell>
          <cell r="F357" t="str">
            <v>TRAVEL</v>
          </cell>
          <cell r="G357" t="str">
            <v>080106</v>
          </cell>
          <cell r="H357" t="str">
            <v>TRANSPORTATION</v>
          </cell>
        </row>
        <row r="358">
          <cell r="D358" t="str">
            <v>INE985W01018</v>
          </cell>
          <cell r="E358" t="str">
            <v>080106002</v>
          </cell>
          <cell r="F358" t="str">
            <v>LOGISTICS SOLUTION PROVIDER</v>
          </cell>
          <cell r="G358" t="str">
            <v>080106</v>
          </cell>
          <cell r="H358" t="str">
            <v>TRANSPORTATION</v>
          </cell>
        </row>
        <row r="359">
          <cell r="D359" t="str">
            <v>INE230B01021</v>
          </cell>
          <cell r="E359" t="str">
            <v>020301006</v>
          </cell>
          <cell r="F359" t="str">
            <v>TV BROADCASTING &amp; SOFTWARE PRODUCTION</v>
          </cell>
          <cell r="G359" t="str">
            <v>020301</v>
          </cell>
          <cell r="H359" t="str">
            <v>MEDIA &amp; ENTERTAINMENT</v>
          </cell>
        </row>
        <row r="360">
          <cell r="D360" t="str">
            <v>INE741K01010</v>
          </cell>
          <cell r="E360" t="str">
            <v>040102004</v>
          </cell>
          <cell r="F360" t="str">
            <v>NBFC</v>
          </cell>
          <cell r="G360" t="str">
            <v>040102</v>
          </cell>
          <cell r="H360" t="str">
            <v>FINANCE</v>
          </cell>
        </row>
        <row r="361">
          <cell r="D361" t="str">
            <v>INE559D01011</v>
          </cell>
          <cell r="E361" t="str">
            <v>040102004</v>
          </cell>
          <cell r="F361" t="str">
            <v>NBFC</v>
          </cell>
          <cell r="G361" t="str">
            <v>040102</v>
          </cell>
          <cell r="H361" t="str">
            <v>FINANCE</v>
          </cell>
        </row>
        <row r="362">
          <cell r="D362" t="str">
            <v>INE007A01025</v>
          </cell>
          <cell r="E362" t="str">
            <v>040102005</v>
          </cell>
          <cell r="F362" t="str">
            <v>OTHER FINANCIAL SERVICES</v>
          </cell>
          <cell r="G362" t="str">
            <v>040102</v>
          </cell>
          <cell r="H362" t="str">
            <v>FINANCE</v>
          </cell>
        </row>
        <row r="363">
          <cell r="D363" t="str">
            <v>INE299U01018</v>
          </cell>
          <cell r="E363" t="str">
            <v>020201007</v>
          </cell>
          <cell r="F363" t="str">
            <v>HOME APPLIANCES</v>
          </cell>
          <cell r="G363" t="str">
            <v>020201</v>
          </cell>
          <cell r="H363" t="str">
            <v>CONSUMER DURABLES</v>
          </cell>
        </row>
        <row r="364">
          <cell r="D364" t="str">
            <v>INE491V01019</v>
          </cell>
          <cell r="E364" t="str">
            <v>070301003</v>
          </cell>
          <cell r="F364" t="str">
            <v>INDUSTRIAL EQUIPMENT</v>
          </cell>
          <cell r="G364" t="str">
            <v>070301</v>
          </cell>
          <cell r="H364" t="str">
            <v>INDUSTRIAL CAPITAL GOODS</v>
          </cell>
        </row>
        <row r="365">
          <cell r="D365" t="str">
            <v>INE679A01013</v>
          </cell>
          <cell r="E365" t="str">
            <v>040101001</v>
          </cell>
          <cell r="F365" t="str">
            <v>BANKS</v>
          </cell>
          <cell r="G365" t="str">
            <v>040101</v>
          </cell>
          <cell r="H365" t="str">
            <v>BANKS</v>
          </cell>
        </row>
        <row r="366">
          <cell r="D366" t="str">
            <v>INE627H01017</v>
          </cell>
          <cell r="E366" t="str">
            <v>060102001</v>
          </cell>
          <cell r="F366" t="str">
            <v>COMPUTERS - SOFTWARE</v>
          </cell>
          <cell r="G366" t="str">
            <v>060102</v>
          </cell>
          <cell r="H366" t="str">
            <v>SOFTWARE</v>
          </cell>
        </row>
        <row r="367">
          <cell r="D367" t="str">
            <v>INE491A01021</v>
          </cell>
          <cell r="E367" t="str">
            <v>040101001</v>
          </cell>
          <cell r="F367" t="str">
            <v>BANKS</v>
          </cell>
          <cell r="G367" t="str">
            <v>040101</v>
          </cell>
          <cell r="H367" t="str">
            <v>BANKS</v>
          </cell>
        </row>
        <row r="368">
          <cell r="D368" t="str">
            <v>INE144D01012</v>
          </cell>
          <cell r="E368" t="str">
            <v>010403002</v>
          </cell>
          <cell r="F368" t="str">
            <v>COPPER &amp; COPPER PRODUCTS</v>
          </cell>
          <cell r="G368" t="str">
            <v>010403</v>
          </cell>
          <cell r="H368" t="str">
            <v>NON - FERROUS METALS</v>
          </cell>
        </row>
        <row r="369">
          <cell r="D369" t="str">
            <v>INE298A01020</v>
          </cell>
          <cell r="E369" t="str">
            <v>070302006</v>
          </cell>
          <cell r="F369" t="str">
            <v>DIESEL ENGINES</v>
          </cell>
          <cell r="G369" t="str">
            <v>070302</v>
          </cell>
          <cell r="H369" t="str">
            <v>INDUSTRIAL PRODUCTS</v>
          </cell>
        </row>
        <row r="370">
          <cell r="D370" t="str">
            <v>INE509F01011</v>
          </cell>
          <cell r="E370" t="str">
            <v>020202010</v>
          </cell>
          <cell r="F370" t="str">
            <v>PERSONAL CARE</v>
          </cell>
          <cell r="G370" t="str">
            <v>020202</v>
          </cell>
          <cell r="H370" t="str">
            <v>CONSUMER NON DURABLES</v>
          </cell>
        </row>
        <row r="371">
          <cell r="D371" t="str">
            <v>INE117B01012</v>
          </cell>
          <cell r="E371" t="str">
            <v>060102001</v>
          </cell>
          <cell r="F371" t="str">
            <v>COMPUTERS - SOFTWARE</v>
          </cell>
          <cell r="G371" t="str">
            <v>060102</v>
          </cell>
          <cell r="H371" t="str">
            <v>SOFTWARE</v>
          </cell>
        </row>
        <row r="372">
          <cell r="D372" t="str">
            <v>INE278G01037</v>
          </cell>
          <cell r="E372" t="str">
            <v>020301005</v>
          </cell>
          <cell r="F372" t="str">
            <v>PRINTING AND PUBLISHING</v>
          </cell>
          <cell r="G372" t="str">
            <v>020301</v>
          </cell>
          <cell r="H372" t="str">
            <v>MEDIA &amp; ENTERTAINMENT</v>
          </cell>
        </row>
        <row r="373">
          <cell r="D373" t="str">
            <v>INE214A01019</v>
          </cell>
          <cell r="E373" t="str">
            <v>060102001</v>
          </cell>
          <cell r="F373" t="str">
            <v>COMPUTERS - SOFTWARE</v>
          </cell>
          <cell r="G373" t="str">
            <v>060102</v>
          </cell>
          <cell r="H373" t="str">
            <v>SOFTWARE</v>
          </cell>
        </row>
        <row r="374">
          <cell r="D374" t="str">
            <v>INE136B01020</v>
          </cell>
          <cell r="E374" t="str">
            <v>060102003</v>
          </cell>
          <cell r="F374" t="str">
            <v>IT ENABLED SERVICES - SOFTWARE</v>
          </cell>
          <cell r="G374" t="str">
            <v>060102</v>
          </cell>
          <cell r="H374" t="str">
            <v>SOFTWARE</v>
          </cell>
        </row>
        <row r="375">
          <cell r="D375" t="str">
            <v>INE818H01020</v>
          </cell>
          <cell r="E375" t="str">
            <v>020202005</v>
          </cell>
          <cell r="F375" t="str">
            <v>CONSUMER FOOD</v>
          </cell>
          <cell r="G375" t="str">
            <v>020202</v>
          </cell>
          <cell r="H375" t="str">
            <v>CONSUMER NON DURABLES</v>
          </cell>
        </row>
        <row r="376">
          <cell r="D376" t="str">
            <v>INE016A01026</v>
          </cell>
          <cell r="E376" t="str">
            <v>020202010</v>
          </cell>
          <cell r="F376" t="str">
            <v>PERSONAL CARE</v>
          </cell>
          <cell r="G376" t="str">
            <v>020202</v>
          </cell>
          <cell r="H376" t="str">
            <v>CONSUMER NON DURABLES</v>
          </cell>
        </row>
        <row r="377">
          <cell r="D377" t="str">
            <v>INE00R701025</v>
          </cell>
          <cell r="E377" t="str">
            <v>010101001</v>
          </cell>
          <cell r="F377" t="str">
            <v>CEMENT</v>
          </cell>
          <cell r="G377" t="str">
            <v>010101</v>
          </cell>
          <cell r="H377" t="str">
            <v>CEMENT</v>
          </cell>
        </row>
        <row r="378">
          <cell r="D378" t="str">
            <v>INE495A01022</v>
          </cell>
          <cell r="E378" t="str">
            <v>020202013</v>
          </cell>
          <cell r="F378" t="str">
            <v>SUGAR</v>
          </cell>
          <cell r="G378" t="str">
            <v>020202</v>
          </cell>
          <cell r="H378" t="str">
            <v>CONSUMER NON DURABLES</v>
          </cell>
        </row>
        <row r="379">
          <cell r="D379" t="str">
            <v>INE497D01022</v>
          </cell>
          <cell r="E379" t="str">
            <v>020402001</v>
          </cell>
          <cell r="F379" t="str">
            <v>SPINNING-COTTON/BLENDED</v>
          </cell>
          <cell r="G379" t="str">
            <v>020402</v>
          </cell>
          <cell r="H379" t="str">
            <v>TEXTILES - COTTON</v>
          </cell>
        </row>
        <row r="380">
          <cell r="D380" t="str">
            <v>INE688Y01014</v>
          </cell>
          <cell r="E380" t="str">
            <v>020202005</v>
          </cell>
          <cell r="F380" t="str">
            <v>CONSUMER FOOD</v>
          </cell>
          <cell r="G380" t="str">
            <v>020202</v>
          </cell>
          <cell r="H380" t="str">
            <v>CONSUMER NON DURABLES</v>
          </cell>
        </row>
        <row r="381">
          <cell r="D381" t="str">
            <v>INE365B01017</v>
          </cell>
          <cell r="E381" t="str">
            <v>060102003</v>
          </cell>
          <cell r="F381" t="str">
            <v>IT ENABLED SERVICES - SOFTWARE</v>
          </cell>
          <cell r="G381" t="str">
            <v>060102</v>
          </cell>
          <cell r="H381" t="str">
            <v>SOFTWARE</v>
          </cell>
        </row>
        <row r="382">
          <cell r="D382" t="str">
            <v>INE950I01011</v>
          </cell>
          <cell r="E382" t="str">
            <v>020301005</v>
          </cell>
          <cell r="F382" t="str">
            <v>PRINTING AND PUBLISHING</v>
          </cell>
          <cell r="G382" t="str">
            <v>020301</v>
          </cell>
          <cell r="H382" t="str">
            <v>MEDIA &amp; ENTERTAINMENT</v>
          </cell>
        </row>
        <row r="383">
          <cell r="D383" t="str">
            <v>INE917M01012</v>
          </cell>
          <cell r="E383" t="str">
            <v>070202001</v>
          </cell>
          <cell r="F383" t="str">
            <v>ENGINEERING-DESIGNING-CONSTRUCTION</v>
          </cell>
          <cell r="G383" t="str">
            <v>070202</v>
          </cell>
          <cell r="H383" t="str">
            <v>CONSTRUCTION PROJECT</v>
          </cell>
        </row>
        <row r="384">
          <cell r="D384" t="str">
            <v>INE879I01012</v>
          </cell>
          <cell r="E384" t="str">
            <v>070201003</v>
          </cell>
          <cell r="F384" t="str">
            <v>RESIDENTIAL/COMMERCIAL/SEZ Project</v>
          </cell>
          <cell r="G384" t="str">
            <v>070201</v>
          </cell>
          <cell r="H384" t="str">
            <v>CONSTRUCTION</v>
          </cell>
        </row>
        <row r="385">
          <cell r="D385" t="str">
            <v>INE921B01025</v>
          </cell>
          <cell r="E385" t="str">
            <v>040102007</v>
          </cell>
          <cell r="F385" t="str">
            <v>STOCKBROKING AND ALLIED</v>
          </cell>
          <cell r="G385" t="str">
            <v>040102</v>
          </cell>
          <cell r="H385" t="str">
            <v>FINANCE</v>
          </cell>
        </row>
        <row r="386">
          <cell r="D386" t="str">
            <v>INE385W01011</v>
          </cell>
          <cell r="E386" t="str">
            <v>050201002</v>
          </cell>
          <cell r="F386" t="str">
            <v>PHARMACEUTICALS</v>
          </cell>
          <cell r="G386" t="str">
            <v>050201</v>
          </cell>
          <cell r="H386" t="str">
            <v>PHARMACEUTICALS</v>
          </cell>
        </row>
        <row r="387">
          <cell r="D387" t="str">
            <v>INE503A01015</v>
          </cell>
          <cell r="E387" t="str">
            <v>040101001</v>
          </cell>
          <cell r="F387" t="str">
            <v>BANKS</v>
          </cell>
          <cell r="G387" t="str">
            <v>040101</v>
          </cell>
          <cell r="H387" t="str">
            <v>BANKS</v>
          </cell>
        </row>
        <row r="388">
          <cell r="D388" t="str">
            <v>INE0A1101019</v>
          </cell>
          <cell r="E388" t="str">
            <v>080106002</v>
          </cell>
          <cell r="F388" t="str">
            <v>LOGISTICS SOLUTION PROVIDER</v>
          </cell>
          <cell r="G388" t="str">
            <v>080106</v>
          </cell>
          <cell r="H388" t="str">
            <v>TRANSPORTATION</v>
          </cell>
        </row>
        <row r="389">
          <cell r="D389" t="str">
            <v>INE498A01018</v>
          </cell>
          <cell r="E389" t="str">
            <v>070302004</v>
          </cell>
          <cell r="F389" t="str">
            <v>CASTINGS/FORGINGS</v>
          </cell>
          <cell r="G389" t="str">
            <v>070302</v>
          </cell>
          <cell r="H389" t="str">
            <v>INDUSTRIAL PRODUCTS</v>
          </cell>
        </row>
        <row r="390">
          <cell r="D390" t="str">
            <v>INE891B01012</v>
          </cell>
          <cell r="E390" t="str">
            <v>040102005</v>
          </cell>
          <cell r="F390" t="str">
            <v>OTHER FINANCIAL SERVICES</v>
          </cell>
          <cell r="G390" t="str">
            <v>040102</v>
          </cell>
          <cell r="H390" t="str">
            <v>FINANCE</v>
          </cell>
        </row>
        <row r="391">
          <cell r="D391" t="str">
            <v>INE08KP01019</v>
          </cell>
          <cell r="E391" t="str">
            <v>020402001</v>
          </cell>
          <cell r="F391" t="str">
            <v>SPINNING-COTTON/BLENDED</v>
          </cell>
          <cell r="G391" t="str">
            <v>020402</v>
          </cell>
          <cell r="H391" t="str">
            <v>TEXTILES - COTTON</v>
          </cell>
        </row>
        <row r="392">
          <cell r="D392" t="str">
            <v>INE499A01024</v>
          </cell>
          <cell r="E392" t="str">
            <v>020202007</v>
          </cell>
          <cell r="F392" t="str">
            <v>DIVERSIFIED</v>
          </cell>
          <cell r="G392" t="str">
            <v>020202</v>
          </cell>
          <cell r="H392" t="str">
            <v>CONSUMER NON DURABLES</v>
          </cell>
        </row>
        <row r="393">
          <cell r="D393" t="str">
            <v>INE500A01029</v>
          </cell>
          <cell r="E393" t="str">
            <v>010201001</v>
          </cell>
          <cell r="F393" t="str">
            <v>CHEMICALS - INORGANIC</v>
          </cell>
          <cell r="G393" t="str">
            <v>010201</v>
          </cell>
          <cell r="H393" t="str">
            <v>CHEMICALS</v>
          </cell>
        </row>
        <row r="394">
          <cell r="D394" t="str">
            <v>INE583C01021</v>
          </cell>
          <cell r="E394" t="str">
            <v>010101001</v>
          </cell>
          <cell r="F394" t="str">
            <v>CEMENT</v>
          </cell>
          <cell r="G394" t="str">
            <v>010101</v>
          </cell>
          <cell r="H394" t="str">
            <v>CEMENT</v>
          </cell>
        </row>
        <row r="395">
          <cell r="D395" t="str">
            <v>INE501A01019</v>
          </cell>
          <cell r="E395" t="str">
            <v>010201001</v>
          </cell>
          <cell r="F395" t="str">
            <v>CHEMICALS - INORGANIC</v>
          </cell>
          <cell r="G395" t="str">
            <v>010201</v>
          </cell>
          <cell r="H395" t="str">
            <v>CHEMICALS</v>
          </cell>
        </row>
        <row r="396">
          <cell r="D396" t="str">
            <v>INE288B01029</v>
          </cell>
          <cell r="E396" t="str">
            <v>010201003</v>
          </cell>
          <cell r="F396" t="str">
            <v>CHEMICALS - SPECIALITY</v>
          </cell>
          <cell r="G396" t="str">
            <v>010201</v>
          </cell>
          <cell r="H396" t="str">
            <v>CHEMICALS</v>
          </cell>
        </row>
        <row r="397">
          <cell r="D397" t="str">
            <v>INE677H01012</v>
          </cell>
          <cell r="E397" t="str">
            <v>030101004</v>
          </cell>
          <cell r="F397" t="str">
            <v>TRADING - GAS</v>
          </cell>
          <cell r="G397" t="str">
            <v>030101</v>
          </cell>
          <cell r="H397" t="str">
            <v>GAS</v>
          </cell>
        </row>
        <row r="398">
          <cell r="D398" t="str">
            <v>INE124G01033</v>
          </cell>
          <cell r="E398" t="str">
            <v>080104002</v>
          </cell>
          <cell r="F398" t="str">
            <v>OTHER RECREATIONAL ACTIVITIES</v>
          </cell>
          <cell r="G398" t="str">
            <v>080104</v>
          </cell>
          <cell r="H398" t="str">
            <v>HOTELS/ RESORTS AND OTHER RECREATIONAL ACTIVITIES</v>
          </cell>
        </row>
        <row r="399">
          <cell r="D399" t="str">
            <v>INE393A01011</v>
          </cell>
          <cell r="E399" t="str">
            <v>070101001</v>
          </cell>
          <cell r="F399" t="str">
            <v>AUTO ANCILLARIES</v>
          </cell>
          <cell r="G399" t="str">
            <v>070101</v>
          </cell>
          <cell r="H399" t="str">
            <v>AUTO ANCILLARIES</v>
          </cell>
        </row>
        <row r="400">
          <cell r="D400" t="str">
            <v>INE947J01015</v>
          </cell>
          <cell r="E400" t="str">
            <v>020301006</v>
          </cell>
          <cell r="F400" t="str">
            <v>TV BROADCASTING &amp; SOFTWARE PRODUCTION</v>
          </cell>
          <cell r="G400" t="str">
            <v>020301</v>
          </cell>
          <cell r="H400" t="str">
            <v>MEDIA &amp; ENTERTAINMENT</v>
          </cell>
        </row>
        <row r="401">
          <cell r="D401" t="str">
            <v>INE244A01016</v>
          </cell>
          <cell r="E401" t="str">
            <v>070301003</v>
          </cell>
          <cell r="F401" t="str">
            <v>INDUSTRIAL EQUIPMENT</v>
          </cell>
          <cell r="G401" t="str">
            <v>070301</v>
          </cell>
          <cell r="H401" t="str">
            <v>INDUSTRIAL CAPITAL GOODS</v>
          </cell>
        </row>
        <row r="402">
          <cell r="D402" t="str">
            <v>INE060X01018</v>
          </cell>
          <cell r="E402" t="str">
            <v>060102001</v>
          </cell>
          <cell r="F402" t="str">
            <v>COMPUTERS - SOFTWARE</v>
          </cell>
          <cell r="G402" t="str">
            <v>060102</v>
          </cell>
          <cell r="H402" t="str">
            <v>SOFTWARE</v>
          </cell>
        </row>
        <row r="403">
          <cell r="D403" t="str">
            <v>INE456C01020</v>
          </cell>
          <cell r="E403" t="str">
            <v>020202005</v>
          </cell>
          <cell r="F403" t="str">
            <v>CONSUMER FOOD</v>
          </cell>
          <cell r="G403" t="str">
            <v>020202</v>
          </cell>
          <cell r="H403" t="str">
            <v>CONSUMER NON DURABLES</v>
          </cell>
        </row>
        <row r="404">
          <cell r="D404" t="str">
            <v>INE03JI01017</v>
          </cell>
          <cell r="E404" t="str">
            <v>020301003</v>
          </cell>
          <cell r="F404" t="str">
            <v>MEDIA &amp; ENTERTAINMENT</v>
          </cell>
          <cell r="G404" t="str">
            <v>020301</v>
          </cell>
          <cell r="H404" t="str">
            <v>MEDIA &amp; ENTERTAINMENT</v>
          </cell>
        </row>
        <row r="405">
          <cell r="D405" t="str">
            <v>INE041A01016</v>
          </cell>
          <cell r="E405" t="str">
            <v>020202013</v>
          </cell>
          <cell r="F405" t="str">
            <v>SUGAR</v>
          </cell>
          <cell r="G405" t="str">
            <v>020202</v>
          </cell>
          <cell r="H405" t="str">
            <v>CONSUMER NON DURABLES</v>
          </cell>
        </row>
        <row r="406">
          <cell r="D406" t="str">
            <v>INE680A01011</v>
          </cell>
          <cell r="E406" t="str">
            <v>040101001</v>
          </cell>
          <cell r="F406" t="str">
            <v>BANKS</v>
          </cell>
          <cell r="G406" t="str">
            <v>040101</v>
          </cell>
          <cell r="H406" t="str">
            <v>BANKS</v>
          </cell>
        </row>
        <row r="407">
          <cell r="D407" t="str">
            <v>INE435G01025</v>
          </cell>
          <cell r="E407" t="str">
            <v>010302001</v>
          </cell>
          <cell r="F407" t="str">
            <v>PESTICIDES AND AGROCHEMICALS</v>
          </cell>
          <cell r="G407" t="str">
            <v>010302</v>
          </cell>
          <cell r="H407" t="str">
            <v>PESTICIDES</v>
          </cell>
        </row>
        <row r="408">
          <cell r="D408" t="str">
            <v>INE988C01014</v>
          </cell>
          <cell r="E408" t="str">
            <v>020202013</v>
          </cell>
          <cell r="F408" t="str">
            <v>SUGAR</v>
          </cell>
          <cell r="G408" t="str">
            <v>020202</v>
          </cell>
          <cell r="H408" t="str">
            <v>CONSUMER NON DURABLES</v>
          </cell>
        </row>
        <row r="409">
          <cell r="D409" t="str">
            <v>INE202B01012</v>
          </cell>
          <cell r="E409" t="str">
            <v>040102002</v>
          </cell>
          <cell r="F409" t="str">
            <v>HOUSING FINANCE</v>
          </cell>
          <cell r="G409" t="str">
            <v>040102</v>
          </cell>
          <cell r="H409" t="str">
            <v>FINANCE</v>
          </cell>
        </row>
        <row r="410">
          <cell r="D410" t="str">
            <v>INE320L01011</v>
          </cell>
          <cell r="E410" t="str">
            <v>040102004</v>
          </cell>
          <cell r="F410" t="str">
            <v>NBFC</v>
          </cell>
          <cell r="G410" t="str">
            <v>040102</v>
          </cell>
          <cell r="H410" t="str">
            <v>FINANCE</v>
          </cell>
        </row>
        <row r="411">
          <cell r="D411" t="str">
            <v>INE393P01035</v>
          </cell>
          <cell r="E411" t="str">
            <v>020202005</v>
          </cell>
          <cell r="F411" t="str">
            <v>CONSUMER FOOD</v>
          </cell>
          <cell r="G411" t="str">
            <v>020202</v>
          </cell>
          <cell r="H411" t="str">
            <v>CONSUMER NON DURABLES</v>
          </cell>
        </row>
        <row r="412">
          <cell r="D412" t="str">
            <v>INE989C01012</v>
          </cell>
          <cell r="E412" t="str">
            <v>070302003</v>
          </cell>
          <cell r="F412" t="str">
            <v>CABLES - ELECTRICALS</v>
          </cell>
          <cell r="G412" t="str">
            <v>070302</v>
          </cell>
          <cell r="H412" t="str">
            <v>INDUSTRIAL PRODUCTS</v>
          </cell>
        </row>
        <row r="413">
          <cell r="D413" t="str">
            <v>INE303A01010</v>
          </cell>
          <cell r="E413" t="str">
            <v>010201007</v>
          </cell>
          <cell r="F413" t="str">
            <v>PRINTING INKS</v>
          </cell>
          <cell r="G413" t="str">
            <v>010201</v>
          </cell>
          <cell r="H413" t="str">
            <v>CHEMICALS</v>
          </cell>
        </row>
        <row r="414">
          <cell r="D414" t="str">
            <v>INE927C01020</v>
          </cell>
          <cell r="E414" t="str">
            <v>090101001</v>
          </cell>
          <cell r="F414" t="str">
            <v>TELECOM - EQUIPMENT</v>
          </cell>
          <cell r="G414" t="str">
            <v>090101</v>
          </cell>
          <cell r="H414" t="str">
            <v>TELECOM -  EQUIPMENT &amp; ACCESSORIES</v>
          </cell>
        </row>
        <row r="415">
          <cell r="D415" t="str">
            <v>INE731U01010</v>
          </cell>
          <cell r="E415" t="str">
            <v>020401001</v>
          </cell>
          <cell r="F415" t="str">
            <v>FABRICS AND GARMENTS</v>
          </cell>
          <cell r="G415" t="str">
            <v>020401</v>
          </cell>
          <cell r="H415" t="str">
            <v>TEXTILE PRODUCTS</v>
          </cell>
        </row>
        <row r="416">
          <cell r="D416" t="str">
            <v>INE836F01026</v>
          </cell>
          <cell r="E416" t="str">
            <v>020301006</v>
          </cell>
          <cell r="F416" t="str">
            <v>TV BROADCASTING &amp; SOFTWARE PRODUCTION</v>
          </cell>
          <cell r="G416" t="str">
            <v>020301</v>
          </cell>
          <cell r="H416" t="str">
            <v>MEDIA &amp; ENTERTAINMENT</v>
          </cell>
        </row>
        <row r="417">
          <cell r="D417" t="str">
            <v>INE361B01024</v>
          </cell>
          <cell r="E417" t="str">
            <v>050201002</v>
          </cell>
          <cell r="F417" t="str">
            <v>PHARMACEUTICALS</v>
          </cell>
          <cell r="G417" t="str">
            <v>050201</v>
          </cell>
          <cell r="H417" t="str">
            <v>PHARMACEUTICALS</v>
          </cell>
        </row>
        <row r="418">
          <cell r="D418" t="str">
            <v>INE935N01012</v>
          </cell>
          <cell r="E418" t="str">
            <v>020201002</v>
          </cell>
          <cell r="F418" t="str">
            <v>CONSUMER ELECTRONICS</v>
          </cell>
          <cell r="G418" t="str">
            <v>020201</v>
          </cell>
          <cell r="H418" t="str">
            <v>CONSUMER DURABLES</v>
          </cell>
        </row>
        <row r="419">
          <cell r="D419" t="str">
            <v>INE271C01023</v>
          </cell>
          <cell r="E419" t="str">
            <v>070201003</v>
          </cell>
          <cell r="F419" t="str">
            <v>RESIDENTIAL/COMMERCIAL/SEZ Project</v>
          </cell>
          <cell r="G419" t="str">
            <v>070201</v>
          </cell>
          <cell r="H419" t="str">
            <v>CONSTRUCTION</v>
          </cell>
        </row>
        <row r="420">
          <cell r="D420" t="str">
            <v>INE250K01012</v>
          </cell>
          <cell r="E420" t="str">
            <v>060101002</v>
          </cell>
          <cell r="F420" t="str">
            <v>IT ENABLED SERVICES - HARDWARE</v>
          </cell>
          <cell r="G420" t="str">
            <v>060101</v>
          </cell>
          <cell r="H420" t="str">
            <v>HARDWARE</v>
          </cell>
        </row>
        <row r="421">
          <cell r="D421" t="str">
            <v>INE192R01011</v>
          </cell>
          <cell r="E421" t="str">
            <v>020203001</v>
          </cell>
          <cell r="F421" t="str">
            <v>RETAILING</v>
          </cell>
          <cell r="G421" t="str">
            <v>020203</v>
          </cell>
          <cell r="H421" t="str">
            <v>RETAILING</v>
          </cell>
        </row>
        <row r="422">
          <cell r="D422" t="str">
            <v>INE016M01021</v>
          </cell>
          <cell r="E422" t="str">
            <v>020301005</v>
          </cell>
          <cell r="F422" t="str">
            <v>PRINTING AND PUBLISHING</v>
          </cell>
          <cell r="G422" t="str">
            <v>020301</v>
          </cell>
          <cell r="H422" t="str">
            <v>MEDIA &amp; ENTERTAINMENT</v>
          </cell>
        </row>
        <row r="423">
          <cell r="D423" t="str">
            <v>INE966A01022</v>
          </cell>
          <cell r="E423" t="str">
            <v>040102003</v>
          </cell>
          <cell r="F423" t="str">
            <v>INVESTMENT COMPANIES</v>
          </cell>
          <cell r="G423" t="str">
            <v>040102</v>
          </cell>
          <cell r="H423" t="str">
            <v>FINANCE</v>
          </cell>
        </row>
        <row r="424">
          <cell r="D424" t="str">
            <v>INE325C01035</v>
          </cell>
          <cell r="E424" t="str">
            <v>020401001</v>
          </cell>
          <cell r="F424" t="str">
            <v>FABRICS AND GARMENTS</v>
          </cell>
          <cell r="G424" t="str">
            <v>020401</v>
          </cell>
          <cell r="H424" t="str">
            <v>TEXTILE PRODUCTS</v>
          </cell>
        </row>
        <row r="425">
          <cell r="D425" t="str">
            <v>INE920A01011</v>
          </cell>
          <cell r="E425" t="str">
            <v>030102001</v>
          </cell>
          <cell r="F425" t="str">
            <v>OFFSHORE SUPPORT SOLUTION DRILLING</v>
          </cell>
          <cell r="G425" t="str">
            <v>030102</v>
          </cell>
          <cell r="H425" t="str">
            <v>OIL</v>
          </cell>
        </row>
        <row r="426">
          <cell r="D426" t="str">
            <v>INE668D01028</v>
          </cell>
          <cell r="E426" t="str">
            <v>020401001</v>
          </cell>
          <cell r="F426" t="str">
            <v>FABRICS AND GARMENTS</v>
          </cell>
          <cell r="G426" t="str">
            <v>020401</v>
          </cell>
          <cell r="H426" t="str">
            <v>TEXTILE PRODUCTS</v>
          </cell>
        </row>
        <row r="427">
          <cell r="D427" t="str">
            <v>INE266Y01019</v>
          </cell>
          <cell r="E427" t="str">
            <v>020201005</v>
          </cell>
          <cell r="F427" t="str">
            <v>GEMS, JEWELLERY AND WATCHES</v>
          </cell>
          <cell r="G427" t="str">
            <v>020201</v>
          </cell>
          <cell r="H427" t="str">
            <v>CONSUMER DURABLES</v>
          </cell>
        </row>
        <row r="428">
          <cell r="D428" t="str">
            <v>INE360C01024</v>
          </cell>
          <cell r="E428" t="str">
            <v>030201001</v>
          </cell>
          <cell r="F428" t="str">
            <v>POWER</v>
          </cell>
          <cell r="G428" t="str">
            <v>030201</v>
          </cell>
          <cell r="H428" t="str">
            <v>POWER</v>
          </cell>
        </row>
        <row r="429">
          <cell r="D429" t="str">
            <v>INE864X01013</v>
          </cell>
          <cell r="E429" t="str">
            <v>010401005</v>
          </cell>
          <cell r="F429" t="str">
            <v>STEEL PRODUCTS</v>
          </cell>
          <cell r="G429" t="str">
            <v>010401</v>
          </cell>
          <cell r="H429" t="str">
            <v>FERROUS METALS</v>
          </cell>
        </row>
        <row r="430">
          <cell r="D430" t="str">
            <v>INE656K01010</v>
          </cell>
          <cell r="E430" t="str">
            <v>020301001</v>
          </cell>
          <cell r="F430" t="str">
            <v>ANIMATION</v>
          </cell>
          <cell r="G430" t="str">
            <v>020301</v>
          </cell>
          <cell r="H430" t="str">
            <v>MEDIA &amp; ENTERTAINMENT</v>
          </cell>
        </row>
        <row r="431">
          <cell r="D431" t="str">
            <v>INE506A01018</v>
          </cell>
          <cell r="E431" t="str">
            <v>080103001</v>
          </cell>
          <cell r="F431" t="str">
            <v>DREDGING</v>
          </cell>
          <cell r="G431" t="str">
            <v>080103</v>
          </cell>
          <cell r="H431" t="str">
            <v>ENGINEERING SERVICES</v>
          </cell>
        </row>
        <row r="432">
          <cell r="D432" t="str">
            <v>INE704V01015</v>
          </cell>
          <cell r="E432" t="str">
            <v>070201003</v>
          </cell>
          <cell r="F432" t="str">
            <v>RESIDENTIAL/COMMERCIAL/SEZ Project</v>
          </cell>
          <cell r="G432" t="str">
            <v>070201</v>
          </cell>
          <cell r="H432" t="str">
            <v>CONSTRUCTION</v>
          </cell>
        </row>
        <row r="433">
          <cell r="D433" t="str">
            <v>INE089A01023</v>
          </cell>
          <cell r="E433" t="str">
            <v>050201002</v>
          </cell>
          <cell r="F433" t="str">
            <v>PHARMACEUTICALS</v>
          </cell>
          <cell r="G433" t="str">
            <v>050201</v>
          </cell>
          <cell r="H433" t="str">
            <v>PHARMACEUTICALS</v>
          </cell>
        </row>
        <row r="434">
          <cell r="D434" t="str">
            <v>INE02CV01017</v>
          </cell>
          <cell r="E434" t="str">
            <v>080106002</v>
          </cell>
          <cell r="F434" t="str">
            <v>LOGISTICS SOLUTION PROVIDER</v>
          </cell>
          <cell r="G434" t="str">
            <v>080106</v>
          </cell>
          <cell r="H434" t="str">
            <v>TRANSPORTATION</v>
          </cell>
        </row>
        <row r="435">
          <cell r="D435" t="str">
            <v>INE411Y01011</v>
          </cell>
          <cell r="E435" t="str">
            <v>070302012</v>
          </cell>
          <cell r="F435" t="str">
            <v>OTHER INDUSTRIAL PRODUCTS</v>
          </cell>
          <cell r="G435" t="str">
            <v>070302</v>
          </cell>
          <cell r="H435" t="str">
            <v>INDUSTRIAL PRODUCTS</v>
          </cell>
        </row>
        <row r="436">
          <cell r="D436" t="str">
            <v>INE417B01040</v>
          </cell>
          <cell r="E436" t="str">
            <v>060102003</v>
          </cell>
          <cell r="F436" t="str">
            <v>IT ENABLED SERVICES - SOFTWARE</v>
          </cell>
          <cell r="G436" t="str">
            <v>060102</v>
          </cell>
          <cell r="H436" t="str">
            <v>SOFTWARE</v>
          </cell>
        </row>
        <row r="437">
          <cell r="D437" t="str">
            <v>INE341R01014</v>
          </cell>
          <cell r="E437" t="str">
            <v>020202014</v>
          </cell>
          <cell r="F437" t="str">
            <v>TEA &amp;  COFFEE</v>
          </cell>
          <cell r="G437" t="str">
            <v>020202</v>
          </cell>
          <cell r="H437" t="str">
            <v>CONSUMER NON DURABLES</v>
          </cell>
        </row>
        <row r="438">
          <cell r="D438" t="str">
            <v>INE741L01018</v>
          </cell>
          <cell r="E438" t="str">
            <v>060102003</v>
          </cell>
          <cell r="F438" t="str">
            <v>IT ENABLED SERVICES - SOFTWARE</v>
          </cell>
          <cell r="G438" t="str">
            <v>060102</v>
          </cell>
          <cell r="H438" t="str">
            <v>SOFTWARE</v>
          </cell>
        </row>
        <row r="439">
          <cell r="D439" t="str">
            <v>INE477B01010</v>
          </cell>
          <cell r="E439" t="str">
            <v>020201011</v>
          </cell>
          <cell r="F439" t="str">
            <v>PLASTIC PRODUCTS - CONSUMER</v>
          </cell>
          <cell r="G439" t="str">
            <v>020201</v>
          </cell>
          <cell r="H439" t="str">
            <v>CONSUMER DURABLES</v>
          </cell>
        </row>
        <row r="440">
          <cell r="D440" t="str">
            <v>INE366A01041</v>
          </cell>
          <cell r="E440" t="str">
            <v>020202013</v>
          </cell>
          <cell r="F440" t="str">
            <v>SUGAR</v>
          </cell>
          <cell r="G440" t="str">
            <v>020202</v>
          </cell>
          <cell r="H440" t="str">
            <v>CONSUMER NON DURABLES</v>
          </cell>
        </row>
        <row r="441">
          <cell r="D441" t="str">
            <v>INE221B01012</v>
          </cell>
          <cell r="E441" t="str">
            <v>070101001</v>
          </cell>
          <cell r="F441" t="str">
            <v>AUTO ANCILLARIES</v>
          </cell>
          <cell r="G441" t="str">
            <v>070101</v>
          </cell>
          <cell r="H441" t="str">
            <v>AUTO ANCILLARIES</v>
          </cell>
        </row>
        <row r="442">
          <cell r="D442" t="str">
            <v>INE256H01015</v>
          </cell>
          <cell r="E442" t="str">
            <v>010201004</v>
          </cell>
          <cell r="F442" t="str">
            <v>DYES AND PIGMENTS</v>
          </cell>
          <cell r="G442" t="str">
            <v>010201</v>
          </cell>
          <cell r="H442" t="str">
            <v>CHEMICALS</v>
          </cell>
        </row>
        <row r="443">
          <cell r="D443" t="str">
            <v>INE255Z01019</v>
          </cell>
          <cell r="E443" t="str">
            <v>060102003</v>
          </cell>
          <cell r="F443" t="str">
            <v>IT ENABLED SERVICES - SOFTWARE</v>
          </cell>
          <cell r="G443" t="str">
            <v>060102</v>
          </cell>
          <cell r="H443" t="str">
            <v>SOFTWARE</v>
          </cell>
        </row>
        <row r="444">
          <cell r="D444" t="str">
            <v>INE962C01027</v>
          </cell>
          <cell r="E444" t="str">
            <v>020401001</v>
          </cell>
          <cell r="F444" t="str">
            <v>FABRICS AND GARMENTS</v>
          </cell>
          <cell r="G444" t="str">
            <v>020401</v>
          </cell>
          <cell r="H444" t="str">
            <v>TEXTILE PRODUCTS</v>
          </cell>
        </row>
        <row r="445">
          <cell r="D445" t="str">
            <v>INE268C01029</v>
          </cell>
          <cell r="E445" t="str">
            <v>070301004</v>
          </cell>
          <cell r="F445" t="str">
            <v>POWER EQUIPMENT</v>
          </cell>
          <cell r="G445" t="str">
            <v>070301</v>
          </cell>
          <cell r="H445" t="str">
            <v>INDUSTRIAL CAPITAL GOODS</v>
          </cell>
        </row>
        <row r="446">
          <cell r="D446" t="str">
            <v>INE726L01019</v>
          </cell>
          <cell r="E446" t="str">
            <v>040102005</v>
          </cell>
          <cell r="F446" t="str">
            <v>OTHER FINANCIAL SERVICES</v>
          </cell>
          <cell r="G446" t="str">
            <v>040102</v>
          </cell>
          <cell r="H446" t="str">
            <v>FINANCE</v>
          </cell>
        </row>
        <row r="447">
          <cell r="D447" t="str">
            <v>INE738I01010</v>
          </cell>
          <cell r="E447" t="str">
            <v>060102003</v>
          </cell>
          <cell r="F447" t="str">
            <v>IT ENABLED SERVICES - SOFTWARE</v>
          </cell>
          <cell r="G447" t="str">
            <v>060102</v>
          </cell>
          <cell r="H447" t="str">
            <v>SOFTWARE</v>
          </cell>
        </row>
        <row r="448">
          <cell r="D448" t="str">
            <v>INE532F01054</v>
          </cell>
          <cell r="E448" t="str">
            <v>040102007</v>
          </cell>
          <cell r="F448" t="str">
            <v>STOCKBROKING AND ALLIED</v>
          </cell>
          <cell r="G448" t="str">
            <v>040102</v>
          </cell>
          <cell r="H448" t="str">
            <v>FINANCE</v>
          </cell>
        </row>
        <row r="449">
          <cell r="D449" t="str">
            <v>INE180G01019</v>
          </cell>
          <cell r="E449" t="str">
            <v>020202003</v>
          </cell>
          <cell r="F449" t="str">
            <v>BREW/DISTILLERIES</v>
          </cell>
          <cell r="G449" t="str">
            <v>020202</v>
          </cell>
          <cell r="H449" t="str">
            <v>CONSUMER NON DURABLES</v>
          </cell>
        </row>
        <row r="450">
          <cell r="D450" t="str">
            <v>INE216H01027</v>
          </cell>
          <cell r="E450" t="str">
            <v>060102002</v>
          </cell>
          <cell r="F450" t="str">
            <v>IT EDUCATION</v>
          </cell>
          <cell r="G450" t="str">
            <v>060102</v>
          </cell>
          <cell r="H450" t="str">
            <v>SOFTWARE</v>
          </cell>
        </row>
        <row r="451">
          <cell r="D451" t="str">
            <v>INE066A01013</v>
          </cell>
          <cell r="E451" t="str">
            <v>020101001</v>
          </cell>
          <cell r="F451" t="str">
            <v>COMMERCIAL VEHICLES</v>
          </cell>
          <cell r="G451" t="str">
            <v>020101</v>
          </cell>
          <cell r="H451" t="str">
            <v>AUTO</v>
          </cell>
        </row>
        <row r="452">
          <cell r="D452" t="str">
            <v>INE126A01031</v>
          </cell>
          <cell r="E452" t="str">
            <v>010301001</v>
          </cell>
          <cell r="F452" t="str">
            <v>FERTILISERS - COMPOSITE</v>
          </cell>
          <cell r="G452" t="str">
            <v>010301</v>
          </cell>
          <cell r="H452" t="str">
            <v>FERTILISERS</v>
          </cell>
        </row>
        <row r="453">
          <cell r="D453" t="str">
            <v>INE546V01010</v>
          </cell>
          <cell r="E453" t="str">
            <v>020202005</v>
          </cell>
          <cell r="F453" t="str">
            <v>CONSUMER FOOD</v>
          </cell>
          <cell r="G453" t="str">
            <v>020202</v>
          </cell>
          <cell r="H453" t="str">
            <v>CONSUMER NON DURABLES</v>
          </cell>
        </row>
        <row r="454">
          <cell r="D454" t="str">
            <v>INE276C01014</v>
          </cell>
          <cell r="E454" t="str">
            <v>080104001</v>
          </cell>
          <cell r="F454" t="str">
            <v>HOTELS/RESORTS</v>
          </cell>
          <cell r="G454" t="str">
            <v>080104</v>
          </cell>
          <cell r="H454" t="str">
            <v>HOTELS/ RESORTS AND OTHER RECREATIONAL ACTIVITIES</v>
          </cell>
        </row>
        <row r="455">
          <cell r="D455" t="str">
            <v>INE230A01023</v>
          </cell>
          <cell r="E455" t="str">
            <v>080104001</v>
          </cell>
          <cell r="F455" t="str">
            <v>HOTELS/RESORTS</v>
          </cell>
          <cell r="G455" t="str">
            <v>080104</v>
          </cell>
          <cell r="H455" t="str">
            <v>HOTELS/ RESORTS AND OTHER RECREATIONAL ACTIVITIES</v>
          </cell>
        </row>
        <row r="456">
          <cell r="D456" t="str">
            <v>INE158B01016</v>
          </cell>
          <cell r="E456" t="str">
            <v>070301003</v>
          </cell>
          <cell r="F456" t="str">
            <v>INDUSTRIAL EQUIPMENT</v>
          </cell>
          <cell r="G456" t="str">
            <v>070301</v>
          </cell>
          <cell r="H456" t="str">
            <v>INDUSTRIAL CAPITAL GOODS</v>
          </cell>
        </row>
        <row r="457">
          <cell r="D457" t="str">
            <v>INE184H01027</v>
          </cell>
          <cell r="E457" t="str">
            <v>070301003</v>
          </cell>
          <cell r="F457" t="str">
            <v>INDUSTRIAL EQUIPMENT</v>
          </cell>
          <cell r="G457" t="str">
            <v>070301</v>
          </cell>
          <cell r="H457" t="str">
            <v>INDUSTRIAL CAPITAL GOODS</v>
          </cell>
        </row>
        <row r="458">
          <cell r="D458" t="str">
            <v>INE205B01023</v>
          </cell>
          <cell r="E458" t="str">
            <v>070301004</v>
          </cell>
          <cell r="F458" t="str">
            <v>POWER EQUIPMENT</v>
          </cell>
          <cell r="G458" t="str">
            <v>070301</v>
          </cell>
          <cell r="H458" t="str">
            <v>INDUSTRIAL CAPITAL GOODS</v>
          </cell>
        </row>
        <row r="459">
          <cell r="D459" t="str">
            <v>INE086A01029</v>
          </cell>
          <cell r="E459" t="str">
            <v>070302004</v>
          </cell>
          <cell r="F459" t="str">
            <v>CASTINGS/FORGINGS</v>
          </cell>
          <cell r="G459" t="str">
            <v>070302</v>
          </cell>
          <cell r="H459" t="str">
            <v>INDUSTRIAL PRODUCTS</v>
          </cell>
        </row>
        <row r="460">
          <cell r="D460" t="str">
            <v>INE822G01016</v>
          </cell>
          <cell r="E460" t="str">
            <v>010401005</v>
          </cell>
          <cell r="F460" t="str">
            <v>STEEL PRODUCTS</v>
          </cell>
          <cell r="G460" t="str">
            <v>010401</v>
          </cell>
          <cell r="H460" t="str">
            <v>FERROUS METALS</v>
          </cell>
        </row>
        <row r="461">
          <cell r="D461" t="str">
            <v>INE285A01027</v>
          </cell>
          <cell r="E461" t="str">
            <v>070302005</v>
          </cell>
          <cell r="F461" t="str">
            <v>COMPRESSORS / PUMPS</v>
          </cell>
          <cell r="G461" t="str">
            <v>070302</v>
          </cell>
          <cell r="H461" t="str">
            <v>INDUSTRIAL PRODUCTS</v>
          </cell>
        </row>
        <row r="462">
          <cell r="D462" t="str">
            <v>INE819L01012</v>
          </cell>
          <cell r="E462" t="str">
            <v>070302011</v>
          </cell>
          <cell r="F462" t="str">
            <v>RUBBER</v>
          </cell>
          <cell r="G462" t="str">
            <v>070302</v>
          </cell>
          <cell r="H462" t="str">
            <v>INDUSTRIAL PRODUCTS</v>
          </cell>
        </row>
        <row r="463">
          <cell r="D463" t="str">
            <v>INE548C01032</v>
          </cell>
          <cell r="E463" t="str">
            <v>020202010</v>
          </cell>
          <cell r="F463" t="str">
            <v>PERSONAL CARE</v>
          </cell>
          <cell r="G463" t="str">
            <v>020202</v>
          </cell>
          <cell r="H463" t="str">
            <v>CONSUMER NON DURABLES</v>
          </cell>
        </row>
        <row r="464">
          <cell r="D464" t="str">
            <v>INE830C01026</v>
          </cell>
          <cell r="E464" t="str">
            <v>010501001</v>
          </cell>
          <cell r="F464" t="str">
            <v>PAPER AND PAPER PRODUCTS</v>
          </cell>
          <cell r="G464" t="str">
            <v>010501</v>
          </cell>
          <cell r="H464" t="str">
            <v>PAPER</v>
          </cell>
        </row>
        <row r="465">
          <cell r="D465" t="str">
            <v>INE778K01012</v>
          </cell>
          <cell r="E465" t="str">
            <v>070201003</v>
          </cell>
          <cell r="F465" t="str">
            <v>RESIDENTIAL/COMMERCIAL/SEZ Project</v>
          </cell>
          <cell r="G465" t="str">
            <v>070201</v>
          </cell>
          <cell r="H465" t="str">
            <v>CONSTRUCTION</v>
          </cell>
        </row>
        <row r="466">
          <cell r="D466" t="str">
            <v>INE078A01026</v>
          </cell>
          <cell r="E466" t="str">
            <v>070301004</v>
          </cell>
          <cell r="F466" t="str">
            <v>POWER EQUIPMENT</v>
          </cell>
          <cell r="G466" t="str">
            <v>070301</v>
          </cell>
          <cell r="H466" t="str">
            <v>INDUSTRIAL CAPITAL GOODS</v>
          </cell>
        </row>
        <row r="467">
          <cell r="D467" t="str">
            <v>INE296H01011</v>
          </cell>
          <cell r="E467" t="str">
            <v>040102005</v>
          </cell>
          <cell r="F467" t="str">
            <v>OTHER FINANCIAL SERVICES</v>
          </cell>
          <cell r="G467" t="str">
            <v>040102</v>
          </cell>
          <cell r="H467" t="str">
            <v>FINANCE</v>
          </cell>
        </row>
        <row r="468">
          <cell r="D468" t="str">
            <v>INE332S01011</v>
          </cell>
          <cell r="E468" t="str">
            <v>070301003</v>
          </cell>
          <cell r="F468" t="str">
            <v>INDUSTRIAL EQUIPMENT</v>
          </cell>
          <cell r="G468" t="str">
            <v>070301</v>
          </cell>
          <cell r="H468" t="str">
            <v>INDUSTRIAL CAPITAL GOODS</v>
          </cell>
        </row>
        <row r="469">
          <cell r="D469" t="str">
            <v>INE753K01015</v>
          </cell>
          <cell r="E469" t="str">
            <v>070302008</v>
          </cell>
          <cell r="F469" t="str">
            <v>PACKAGING</v>
          </cell>
          <cell r="G469" t="str">
            <v>070302</v>
          </cell>
          <cell r="H469" t="str">
            <v>INDUSTRIAL PRODUCTS</v>
          </cell>
        </row>
        <row r="470">
          <cell r="D470" t="str">
            <v>INE913H01037</v>
          </cell>
          <cell r="E470" t="str">
            <v>070101001</v>
          </cell>
          <cell r="F470" t="str">
            <v>AUTO ANCILLARIES</v>
          </cell>
          <cell r="G470" t="str">
            <v>070101</v>
          </cell>
          <cell r="H470" t="str">
            <v>AUTO ANCILLARIES</v>
          </cell>
        </row>
        <row r="471">
          <cell r="D471" t="str">
            <v>INE306C01019</v>
          </cell>
          <cell r="E471" t="str">
            <v>030201001</v>
          </cell>
          <cell r="F471" t="str">
            <v>POWER</v>
          </cell>
          <cell r="G471" t="str">
            <v>030201</v>
          </cell>
          <cell r="H471" t="str">
            <v>POWER</v>
          </cell>
        </row>
        <row r="472">
          <cell r="D472" t="str">
            <v>INE510A01028</v>
          </cell>
          <cell r="E472" t="str">
            <v>070202001</v>
          </cell>
          <cell r="F472" t="str">
            <v>ENGINEERING-DESIGNING-CONSTRUCTION</v>
          </cell>
          <cell r="G472" t="str">
            <v>070202</v>
          </cell>
          <cell r="H472" t="str">
            <v>CONSTRUCTION PROJECT</v>
          </cell>
        </row>
        <row r="473">
          <cell r="D473" t="str">
            <v>INE265F01028</v>
          </cell>
          <cell r="E473" t="str">
            <v>020301003</v>
          </cell>
          <cell r="F473" t="str">
            <v>MEDIA &amp; ENTERTAINMENT</v>
          </cell>
          <cell r="G473" t="str">
            <v>020301</v>
          </cell>
          <cell r="H473" t="str">
            <v>MEDIA &amp; ENTERTAINMENT</v>
          </cell>
        </row>
        <row r="474">
          <cell r="D474" t="str">
            <v>INE076H01025</v>
          </cell>
          <cell r="E474" t="str">
            <v>070302003</v>
          </cell>
          <cell r="F474" t="str">
            <v>CABLES - ELECTRICALS</v>
          </cell>
          <cell r="G474" t="str">
            <v>070302</v>
          </cell>
          <cell r="H474" t="str">
            <v>INDUSTRIAL PRODUCTS</v>
          </cell>
        </row>
        <row r="475">
          <cell r="D475" t="str">
            <v>INE988K01017</v>
          </cell>
          <cell r="E475" t="str">
            <v>040102003</v>
          </cell>
          <cell r="F475" t="str">
            <v>INVESTMENT COMPANIES</v>
          </cell>
          <cell r="G475" t="str">
            <v>040102</v>
          </cell>
          <cell r="H475" t="str">
            <v>FINANCE</v>
          </cell>
        </row>
        <row r="476">
          <cell r="D476" t="str">
            <v>INE406M01024</v>
          </cell>
          <cell r="E476" t="str">
            <v>050201002</v>
          </cell>
          <cell r="F476" t="str">
            <v>PHARMACEUTICALS</v>
          </cell>
          <cell r="G476" t="str">
            <v>050201</v>
          </cell>
          <cell r="H476" t="str">
            <v>PHARMACEUTICALS</v>
          </cell>
        </row>
        <row r="477">
          <cell r="D477" t="str">
            <v>INE416L01017</v>
          </cell>
          <cell r="E477" t="str">
            <v>020301002</v>
          </cell>
          <cell r="F477" t="str">
            <v>FILM PRODUCTION, DISTRIBUTION &amp; EXHIBITION</v>
          </cell>
          <cell r="G477" t="str">
            <v>020301</v>
          </cell>
          <cell r="H477" t="str">
            <v>MEDIA &amp; ENTERTAINMENT</v>
          </cell>
        </row>
        <row r="478">
          <cell r="D478" t="str">
            <v>INE284A01012</v>
          </cell>
          <cell r="E478" t="str">
            <v>70302012</v>
          </cell>
          <cell r="F478" t="str">
            <v>OTHER INDUSTRIAL PRODUCTS</v>
          </cell>
          <cell r="G478" t="str">
            <v>70302</v>
          </cell>
          <cell r="H478" t="str">
            <v>INDUSTRIAL PRODUCTS</v>
          </cell>
        </row>
        <row r="479">
          <cell r="D479" t="str">
            <v>INE042A01014</v>
          </cell>
          <cell r="E479" t="str">
            <v>020101004</v>
          </cell>
          <cell r="F479" t="str">
            <v>TRACTORS</v>
          </cell>
          <cell r="G479" t="str">
            <v>020101</v>
          </cell>
          <cell r="H479" t="str">
            <v>AUTO</v>
          </cell>
        </row>
        <row r="480">
          <cell r="D480" t="str">
            <v>INE122M01019</v>
          </cell>
          <cell r="E480" t="str">
            <v>080106004</v>
          </cell>
          <cell r="F480" t="str">
            <v>SHIPPING</v>
          </cell>
          <cell r="G480" t="str">
            <v>080106</v>
          </cell>
          <cell r="H480" t="str">
            <v>TRANSPORTATION</v>
          </cell>
        </row>
        <row r="481">
          <cell r="D481" t="str">
            <v>INE825H01017</v>
          </cell>
          <cell r="E481" t="str">
            <v>070302008</v>
          </cell>
          <cell r="F481" t="str">
            <v>PACKAGING</v>
          </cell>
          <cell r="G481" t="str">
            <v>070302</v>
          </cell>
          <cell r="H481" t="str">
            <v>INDUSTRIAL PRODUCTS</v>
          </cell>
        </row>
        <row r="482">
          <cell r="D482" t="str">
            <v>INE255A01020</v>
          </cell>
          <cell r="E482" t="str">
            <v>070302008</v>
          </cell>
          <cell r="F482" t="str">
            <v>PACKAGING</v>
          </cell>
          <cell r="G482" t="str">
            <v>070302</v>
          </cell>
          <cell r="H482" t="str">
            <v>INDUSTRIAL PRODUCTS</v>
          </cell>
        </row>
        <row r="483">
          <cell r="D483" t="str">
            <v>INE778B01029</v>
          </cell>
          <cell r="E483" t="str">
            <v>070302008</v>
          </cell>
          <cell r="F483" t="str">
            <v>PACKAGING</v>
          </cell>
          <cell r="G483" t="str">
            <v>070302</v>
          </cell>
          <cell r="H483" t="str">
            <v>INDUSTRIAL PRODUCTS</v>
          </cell>
        </row>
        <row r="484">
          <cell r="D484" t="str">
            <v>INE649H01011</v>
          </cell>
          <cell r="E484" t="str">
            <v>070201004</v>
          </cell>
          <cell r="F484" t="str">
            <v>SANITARY WARE</v>
          </cell>
          <cell r="G484" t="str">
            <v>070201</v>
          </cell>
          <cell r="H484" t="str">
            <v>CONSTRUCTION</v>
          </cell>
        </row>
        <row r="485">
          <cell r="D485" t="str">
            <v>INE063J01011</v>
          </cell>
          <cell r="E485" t="str">
            <v>070301004</v>
          </cell>
          <cell r="F485" t="str">
            <v>POWER EQUIPMENT</v>
          </cell>
          <cell r="G485" t="str">
            <v>070301</v>
          </cell>
          <cell r="H485" t="str">
            <v>INDUSTRIAL CAPITAL GOODS</v>
          </cell>
        </row>
        <row r="486">
          <cell r="D486" t="str">
            <v>INE022C01012</v>
          </cell>
          <cell r="E486" t="str">
            <v>020402001</v>
          </cell>
          <cell r="F486" t="str">
            <v>SPINNING-COTTON/BLENDED</v>
          </cell>
          <cell r="G486" t="str">
            <v>020402</v>
          </cell>
          <cell r="H486" t="str">
            <v>TEXTILES - COTTON</v>
          </cell>
        </row>
        <row r="487">
          <cell r="D487" t="str">
            <v>INE128A01029</v>
          </cell>
          <cell r="E487" t="str">
            <v>020202002</v>
          </cell>
          <cell r="F487" t="str">
            <v>BATTERIES</v>
          </cell>
          <cell r="G487" t="str">
            <v>020202</v>
          </cell>
          <cell r="H487" t="str">
            <v>CONSUMER NON DURABLES</v>
          </cell>
        </row>
        <row r="488">
          <cell r="D488" t="str">
            <v>INE295A01018</v>
          </cell>
          <cell r="E488" t="str">
            <v>010101002</v>
          </cell>
          <cell r="F488" t="str">
            <v>CEMENT PRODUCTS</v>
          </cell>
          <cell r="G488" t="str">
            <v>010101</v>
          </cell>
          <cell r="H488" t="str">
            <v>CEMENT</v>
          </cell>
        </row>
        <row r="489">
          <cell r="D489" t="str">
            <v>INE688J01015</v>
          </cell>
          <cell r="E489" t="str">
            <v>070201003</v>
          </cell>
          <cell r="F489" t="str">
            <v>RESIDENTIAL/COMMERCIAL/SEZ Project</v>
          </cell>
          <cell r="G489" t="str">
            <v>070201</v>
          </cell>
          <cell r="H489" t="str">
            <v>CONSTRUCTION</v>
          </cell>
        </row>
        <row r="490">
          <cell r="D490" t="str">
            <v>INE369A01029</v>
          </cell>
          <cell r="E490" t="str">
            <v>010201003</v>
          </cell>
          <cell r="F490" t="str">
            <v>CHEMICALS - SPECIALITY</v>
          </cell>
          <cell r="G490" t="str">
            <v>010201</v>
          </cell>
          <cell r="H490" t="str">
            <v>CHEMICALS</v>
          </cell>
        </row>
        <row r="491">
          <cell r="D491" t="str">
            <v>INE302A01020</v>
          </cell>
          <cell r="E491" t="str">
            <v>070101002</v>
          </cell>
          <cell r="F491" t="str">
            <v>BATTERIES - AUTOMOBILE</v>
          </cell>
          <cell r="G491" t="str">
            <v>070101</v>
          </cell>
          <cell r="H491" t="str">
            <v>AUTO ANCILLARIES</v>
          </cell>
        </row>
        <row r="492">
          <cell r="D492" t="str">
            <v>INE201K01015</v>
          </cell>
          <cell r="E492" t="str">
            <v>060102003</v>
          </cell>
          <cell r="F492" t="str">
            <v>IT ENABLED SERVICES - SOFTWARE</v>
          </cell>
          <cell r="G492" t="str">
            <v>060102</v>
          </cell>
          <cell r="H492" t="str">
            <v>SOFTWARE</v>
          </cell>
        </row>
        <row r="493">
          <cell r="D493" t="str">
            <v>INE188A01015</v>
          </cell>
          <cell r="E493" t="str">
            <v>010301002</v>
          </cell>
          <cell r="F493" t="str">
            <v>FERTILISERS - NITROGENOUS</v>
          </cell>
          <cell r="G493" t="str">
            <v>010301</v>
          </cell>
          <cell r="H493" t="str">
            <v>FERTILISERS</v>
          </cell>
        </row>
        <row r="494">
          <cell r="D494" t="str">
            <v>INE959A01019</v>
          </cell>
          <cell r="E494" t="str">
            <v>010201003</v>
          </cell>
          <cell r="F494" t="str">
            <v>CHEMICALS - SPECIALITY</v>
          </cell>
          <cell r="G494" t="str">
            <v>010201</v>
          </cell>
          <cell r="H494" t="str">
            <v>CHEMICALS</v>
          </cell>
        </row>
        <row r="495">
          <cell r="D495" t="str">
            <v>INE045J01026</v>
          </cell>
          <cell r="E495" t="str">
            <v>010201003</v>
          </cell>
          <cell r="F495" t="str">
            <v>CHEMICALS - SPECIALITY</v>
          </cell>
          <cell r="G495" t="str">
            <v>010201</v>
          </cell>
          <cell r="H495" t="str">
            <v>CHEMICALS</v>
          </cell>
        </row>
        <row r="496">
          <cell r="D496" t="str">
            <v>INE220J01025</v>
          </cell>
          <cell r="E496" t="str">
            <v>020203001</v>
          </cell>
          <cell r="F496" t="str">
            <v>RETAILING</v>
          </cell>
          <cell r="G496" t="str">
            <v>020203</v>
          </cell>
          <cell r="H496" t="str">
            <v>RETAILING</v>
          </cell>
        </row>
        <row r="497">
          <cell r="D497" t="str">
            <v>INE512B01022</v>
          </cell>
          <cell r="E497" t="str">
            <v>060102003</v>
          </cell>
          <cell r="F497" t="str">
            <v>IT ENABLED SERVICES - SOFTWARE</v>
          </cell>
          <cell r="G497" t="str">
            <v>060102</v>
          </cell>
          <cell r="H497" t="str">
            <v>SOFTWARE</v>
          </cell>
        </row>
        <row r="498">
          <cell r="D498" t="str">
            <v>INE258B01022</v>
          </cell>
          <cell r="E498" t="str">
            <v>050201002</v>
          </cell>
          <cell r="F498" t="str">
            <v>PHARMACEUTICALS</v>
          </cell>
          <cell r="G498" t="str">
            <v>050201</v>
          </cell>
          <cell r="H498" t="str">
            <v>PHARMACEUTICALS</v>
          </cell>
        </row>
        <row r="499">
          <cell r="D499" t="str">
            <v>INE249C01011</v>
          </cell>
          <cell r="E499" t="str">
            <v>010401005</v>
          </cell>
          <cell r="F499" t="str">
            <v>STEEL PRODUCTS</v>
          </cell>
          <cell r="G499" t="str">
            <v>010401</v>
          </cell>
          <cell r="H499" t="str">
            <v>FERROUS METALS</v>
          </cell>
        </row>
        <row r="500">
          <cell r="D500" t="str">
            <v>INE171A01029</v>
          </cell>
          <cell r="E500" t="str">
            <v>040101001</v>
          </cell>
          <cell r="F500" t="str">
            <v>BANKS</v>
          </cell>
          <cell r="G500" t="str">
            <v>040101</v>
          </cell>
          <cell r="H500" t="str">
            <v>BANKS</v>
          </cell>
        </row>
        <row r="501">
          <cell r="D501" t="str">
            <v>INE623B01027</v>
          </cell>
          <cell r="E501" t="str">
            <v>020203001</v>
          </cell>
          <cell r="F501" t="str">
            <v>RETAILING</v>
          </cell>
          <cell r="G501" t="str">
            <v>020203</v>
          </cell>
          <cell r="H501" t="str">
            <v>RETAILING</v>
          </cell>
        </row>
        <row r="502">
          <cell r="D502" t="str">
            <v>IN9623B01058</v>
          </cell>
          <cell r="E502" t="str">
            <v>020203001</v>
          </cell>
          <cell r="F502" t="str">
            <v>RETAILING</v>
          </cell>
          <cell r="G502" t="str">
            <v>020203</v>
          </cell>
          <cell r="H502" t="str">
            <v>RETAILING</v>
          </cell>
        </row>
        <row r="503">
          <cell r="D503" t="str">
            <v>INE901X01013</v>
          </cell>
          <cell r="E503" t="str">
            <v>080103002</v>
          </cell>
          <cell r="F503" t="str">
            <v>ENGINEERING-DESIGNING-CONSTRUCTION</v>
          </cell>
          <cell r="G503" t="str">
            <v>080103</v>
          </cell>
          <cell r="H503" t="str">
            <v>ENGINEERING SERVICES</v>
          </cell>
        </row>
        <row r="504">
          <cell r="D504" t="str">
            <v>INE737H01014</v>
          </cell>
          <cell r="E504" t="str">
            <v>070101001</v>
          </cell>
          <cell r="F504" t="str">
            <v>AUTO ANCILLARIES</v>
          </cell>
          <cell r="G504" t="str">
            <v>070101</v>
          </cell>
          <cell r="H504" t="str">
            <v>AUTO ANCILLARIES</v>
          </cell>
        </row>
        <row r="505">
          <cell r="D505" t="str">
            <v>INE816B01027</v>
          </cell>
          <cell r="E505" t="str">
            <v>020403001</v>
          </cell>
          <cell r="F505" t="str">
            <v>MAN MADE FIBRES/BLENDED</v>
          </cell>
          <cell r="G505" t="str">
            <v>020403</v>
          </cell>
          <cell r="H505" t="str">
            <v>TEXTILES - SYNTHETIC</v>
          </cell>
        </row>
        <row r="506">
          <cell r="D506" t="str">
            <v>INE235A01022</v>
          </cell>
          <cell r="E506" t="str">
            <v>070302003</v>
          </cell>
          <cell r="F506" t="str">
            <v>CABLES - ELECTRICALS</v>
          </cell>
          <cell r="G506" t="str">
            <v>070302</v>
          </cell>
          <cell r="H506" t="str">
            <v>INDUSTRIAL PRODUCTS</v>
          </cell>
        </row>
        <row r="507">
          <cell r="D507" t="str">
            <v>INE686Y01026</v>
          </cell>
          <cell r="E507" t="str">
            <v>010201003</v>
          </cell>
          <cell r="F507" t="str">
            <v>CHEMICALS - SPECIALITY</v>
          </cell>
          <cell r="G507" t="str">
            <v>010201</v>
          </cell>
          <cell r="H507" t="str">
            <v>CHEMICALS</v>
          </cell>
        </row>
        <row r="508">
          <cell r="D508" t="str">
            <v>INE183A01016</v>
          </cell>
          <cell r="E508" t="str">
            <v>070302009</v>
          </cell>
          <cell r="F508" t="str">
            <v>PLASTIC PRODUCTS</v>
          </cell>
          <cell r="G508" t="str">
            <v>070302</v>
          </cell>
          <cell r="H508" t="str">
            <v>INDUSTRIAL PRODUCTS</v>
          </cell>
        </row>
        <row r="509">
          <cell r="D509" t="str">
            <v>INE060J01017</v>
          </cell>
          <cell r="E509" t="str">
            <v>070302008</v>
          </cell>
          <cell r="F509" t="str">
            <v>PACKAGING</v>
          </cell>
          <cell r="G509" t="str">
            <v>070302</v>
          </cell>
          <cell r="H509" t="str">
            <v>INDUSTRIAL PRODUCTS</v>
          </cell>
        </row>
        <row r="510">
          <cell r="D510" t="str">
            <v>INE452O01016</v>
          </cell>
          <cell r="E510" t="str">
            <v>020203001</v>
          </cell>
          <cell r="F510" t="str">
            <v>RETAILING</v>
          </cell>
          <cell r="G510" t="str">
            <v>020203</v>
          </cell>
          <cell r="H510" t="str">
            <v>RETAILING</v>
          </cell>
        </row>
        <row r="511">
          <cell r="D511" t="str">
            <v>INE09N301011</v>
          </cell>
          <cell r="E511" t="str">
            <v>010201001</v>
          </cell>
          <cell r="F511" t="str">
            <v>CHEMICALS - INORGANIC</v>
          </cell>
          <cell r="G511" t="str">
            <v>010201</v>
          </cell>
          <cell r="H511" t="str">
            <v>CHEMICALS</v>
          </cell>
        </row>
        <row r="512">
          <cell r="D512" t="str">
            <v>INE529A01010</v>
          </cell>
          <cell r="E512" t="str">
            <v>070101001</v>
          </cell>
          <cell r="F512" t="str">
            <v>AUTO ANCILLARIES</v>
          </cell>
          <cell r="G512" t="str">
            <v>070101</v>
          </cell>
          <cell r="H512" t="str">
            <v>AUTO ANCILLARIES</v>
          </cell>
        </row>
        <row r="513">
          <cell r="D513" t="str">
            <v>INE360L01017</v>
          </cell>
          <cell r="E513" t="str">
            <v>020203001</v>
          </cell>
          <cell r="F513" t="str">
            <v>RETAILING</v>
          </cell>
          <cell r="G513" t="str">
            <v>020203</v>
          </cell>
          <cell r="H513" t="str">
            <v>RETAILING</v>
          </cell>
        </row>
        <row r="514">
          <cell r="D514" t="str">
            <v>INE593W01010</v>
          </cell>
          <cell r="E514" t="str">
            <v>020201002</v>
          </cell>
          <cell r="F514" t="str">
            <v>CONSUMER ELECTRONICS</v>
          </cell>
          <cell r="G514" t="str">
            <v>020201</v>
          </cell>
          <cell r="H514" t="str">
            <v>CONSUMER DURABLES</v>
          </cell>
        </row>
        <row r="515">
          <cell r="D515" t="str">
            <v>INE451A01017</v>
          </cell>
          <cell r="E515" t="str">
            <v>020101003</v>
          </cell>
          <cell r="F515" t="str">
            <v>PASSENGER/UTILITY VEHICLES</v>
          </cell>
          <cell r="G515" t="str">
            <v>020101</v>
          </cell>
          <cell r="H515" t="str">
            <v>AUTO</v>
          </cell>
        </row>
        <row r="516">
          <cell r="D516" t="str">
            <v>INE061F01013</v>
          </cell>
          <cell r="E516" t="str">
            <v>050101001</v>
          </cell>
          <cell r="F516" t="str">
            <v>HOSPITAL</v>
          </cell>
          <cell r="G516" t="str">
            <v>050101</v>
          </cell>
          <cell r="H516" t="str">
            <v>HEALTHCARE SERVICES</v>
          </cell>
        </row>
        <row r="517">
          <cell r="D517" t="str">
            <v>INE519A01011</v>
          </cell>
          <cell r="E517" t="str">
            <v>010201003</v>
          </cell>
          <cell r="F517" t="str">
            <v>CHEMICALS - SPECIALITY</v>
          </cell>
          <cell r="G517" t="str">
            <v>010201</v>
          </cell>
          <cell r="H517" t="str">
            <v>CHEMICALS</v>
          </cell>
        </row>
        <row r="518">
          <cell r="D518" t="str">
            <v>INE382T01014</v>
          </cell>
          <cell r="E518" t="str">
            <v>060102001</v>
          </cell>
          <cell r="F518" t="str">
            <v>COMPUTERS - SOFTWARE</v>
          </cell>
          <cell r="G518" t="str">
            <v>060102</v>
          </cell>
          <cell r="H518" t="str">
            <v>SOFTWARE</v>
          </cell>
        </row>
        <row r="519">
          <cell r="D519" t="str">
            <v>INE752P01024</v>
          </cell>
          <cell r="E519" t="str">
            <v>020203001</v>
          </cell>
          <cell r="F519" t="str">
            <v>RETAILING</v>
          </cell>
          <cell r="G519" t="str">
            <v>020203</v>
          </cell>
          <cell r="H519" t="str">
            <v>RETAILING</v>
          </cell>
        </row>
        <row r="520">
          <cell r="D520" t="str">
            <v>INE935Q01015</v>
          </cell>
          <cell r="E520" t="str">
            <v>080106002</v>
          </cell>
          <cell r="F520" t="str">
            <v>LOGISTICS SOLUTION PROVIDER</v>
          </cell>
          <cell r="G520" t="str">
            <v>080106</v>
          </cell>
          <cell r="H520" t="str">
            <v>TRANSPORTATION</v>
          </cell>
        </row>
        <row r="521">
          <cell r="D521" t="str">
            <v>INE684F01012</v>
          </cell>
          <cell r="E521" t="str">
            <v>060102003</v>
          </cell>
          <cell r="F521" t="str">
            <v>IT ENABLED SERVICES - SOFTWARE</v>
          </cell>
          <cell r="G521" t="str">
            <v>060102</v>
          </cell>
          <cell r="H521" t="str">
            <v>SOFTWARE</v>
          </cell>
        </row>
        <row r="522">
          <cell r="D522" t="str">
            <v>INE524A01029</v>
          </cell>
          <cell r="E522" t="str">
            <v>070101001</v>
          </cell>
          <cell r="F522" t="str">
            <v>AUTO ANCILLARIES</v>
          </cell>
          <cell r="G522" t="str">
            <v>070101</v>
          </cell>
          <cell r="H522" t="str">
            <v>AUTO ANCILLARIES</v>
          </cell>
        </row>
        <row r="523">
          <cell r="D523" t="str">
            <v>INE036B01022</v>
          </cell>
          <cell r="E523" t="str">
            <v>020202005</v>
          </cell>
          <cell r="F523" t="str">
            <v>CONSUMER FOOD</v>
          </cell>
          <cell r="G523" t="str">
            <v>020202</v>
          </cell>
          <cell r="H523" t="str">
            <v>CONSUMER NON DURABLES</v>
          </cell>
        </row>
        <row r="524">
          <cell r="D524" t="str">
            <v>INE129A01019</v>
          </cell>
          <cell r="E524" t="str">
            <v>030101001</v>
          </cell>
          <cell r="F524" t="str">
            <v>GAS TRANSMISSION/MARKETING</v>
          </cell>
          <cell r="G524" t="str">
            <v>030101</v>
          </cell>
          <cell r="H524" t="str">
            <v>GAS</v>
          </cell>
        </row>
        <row r="525">
          <cell r="D525" t="str">
            <v>INE482J01021</v>
          </cell>
          <cell r="E525" t="str">
            <v>010401005</v>
          </cell>
          <cell r="F525" t="str">
            <v>STEEL PRODUCTS</v>
          </cell>
          <cell r="G525" t="str">
            <v>010401</v>
          </cell>
          <cell r="H525" t="str">
            <v>FERROUS METALS</v>
          </cell>
        </row>
        <row r="526">
          <cell r="D526" t="str">
            <v>INE600K01018</v>
          </cell>
          <cell r="E526" t="str">
            <v>010201003</v>
          </cell>
          <cell r="F526" t="str">
            <v>CHEMICALS - SPECIALITY</v>
          </cell>
          <cell r="G526" t="str">
            <v>010201</v>
          </cell>
          <cell r="H526" t="str">
            <v>CHEMICALS</v>
          </cell>
        </row>
        <row r="527">
          <cell r="D527" t="str">
            <v>INE297H01019</v>
          </cell>
          <cell r="E527" t="str">
            <v>010401004</v>
          </cell>
          <cell r="F527" t="str">
            <v>STEEL</v>
          </cell>
          <cell r="G527" t="str">
            <v>010401</v>
          </cell>
          <cell r="H527" t="str">
            <v>FERROUS METALS</v>
          </cell>
        </row>
        <row r="528">
          <cell r="D528" t="str">
            <v>INE528K01029</v>
          </cell>
          <cell r="E528" t="str">
            <v>010401005</v>
          </cell>
          <cell r="F528" t="str">
            <v>STEEL PRODUCTS</v>
          </cell>
          <cell r="G528" t="str">
            <v>010401</v>
          </cell>
          <cell r="H528" t="str">
            <v>FERROUS METALS</v>
          </cell>
        </row>
        <row r="529">
          <cell r="D529" t="str">
            <v>INE181G01025</v>
          </cell>
          <cell r="E529" t="str">
            <v>070202001</v>
          </cell>
          <cell r="F529" t="str">
            <v>ENGINEERING-DESIGNING-CONSTRUCTION</v>
          </cell>
          <cell r="G529" t="str">
            <v>070202</v>
          </cell>
          <cell r="H529" t="str">
            <v>CONSTRUCTION PROJECT</v>
          </cell>
        </row>
        <row r="530">
          <cell r="D530" t="str">
            <v>INE524B01027</v>
          </cell>
          <cell r="E530" t="str">
            <v>010401005</v>
          </cell>
          <cell r="F530" t="str">
            <v>STEEL PRODUCTS</v>
          </cell>
          <cell r="G530" t="str">
            <v>010401</v>
          </cell>
          <cell r="H530" t="str">
            <v>FERROUS METALS</v>
          </cell>
        </row>
        <row r="531">
          <cell r="D531" t="str">
            <v>INE845D01014</v>
          </cell>
          <cell r="E531" t="str">
            <v>020403001</v>
          </cell>
          <cell r="F531" t="str">
            <v>MAN MADE FIBRES/BLENDED</v>
          </cell>
          <cell r="G531" t="str">
            <v>020403</v>
          </cell>
          <cell r="H531" t="str">
            <v>TEXTILES - SYNTHETIC</v>
          </cell>
        </row>
        <row r="532">
          <cell r="D532" t="str">
            <v>INE460C01014</v>
          </cell>
          <cell r="E532" t="str">
            <v>070201003</v>
          </cell>
          <cell r="F532" t="str">
            <v>RESIDENTIAL/COMMERCIAL/SEZ Project</v>
          </cell>
          <cell r="G532" t="str">
            <v>070201</v>
          </cell>
          <cell r="H532" t="str">
            <v>CONSTRUCTION</v>
          </cell>
        </row>
        <row r="533">
          <cell r="D533" t="str">
            <v>INE691Z01015</v>
          </cell>
          <cell r="E533" t="str">
            <v>070302004</v>
          </cell>
          <cell r="F533" t="str">
            <v>CASTINGS/FORGINGS</v>
          </cell>
          <cell r="G533" t="str">
            <v>070302</v>
          </cell>
          <cell r="H533" t="str">
            <v>INDUSTRIAL PRODUCTS</v>
          </cell>
        </row>
        <row r="534">
          <cell r="D534" t="str">
            <v>INE335W01016</v>
          </cell>
          <cell r="E534" t="str">
            <v>040102003</v>
          </cell>
          <cell r="F534" t="str">
            <v>INVESTMENT COMPANIES</v>
          </cell>
          <cell r="G534" t="str">
            <v>040102</v>
          </cell>
          <cell r="H534" t="str">
            <v>FINANCE</v>
          </cell>
        </row>
        <row r="535">
          <cell r="D535" t="str">
            <v>INE670B01028</v>
          </cell>
          <cell r="E535" t="str">
            <v>020402001</v>
          </cell>
          <cell r="F535" t="str">
            <v>SPINNING-COTTON/BLENDED</v>
          </cell>
          <cell r="G535" t="str">
            <v>020402</v>
          </cell>
          <cell r="H535" t="str">
            <v>TEXTILES - COTTON</v>
          </cell>
        </row>
        <row r="536">
          <cell r="D536" t="str">
            <v>INE526A01016</v>
          </cell>
          <cell r="E536" t="str">
            <v>020401001</v>
          </cell>
          <cell r="F536" t="str">
            <v>FABRICS AND GARMENTS</v>
          </cell>
          <cell r="G536" t="str">
            <v>020401</v>
          </cell>
          <cell r="H536" t="str">
            <v>TEXTILE PRODUCTS</v>
          </cell>
        </row>
        <row r="537">
          <cell r="D537" t="str">
            <v>INE276A01018</v>
          </cell>
          <cell r="E537" t="str">
            <v>020403001</v>
          </cell>
          <cell r="F537" t="str">
            <v>MAN MADE FIBRES/BLENDED</v>
          </cell>
          <cell r="G537" t="str">
            <v>020403</v>
          </cell>
          <cell r="H537" t="str">
            <v>TEXTILES - SYNTHETIC</v>
          </cell>
        </row>
        <row r="538">
          <cell r="D538" t="str">
            <v>INE152B01027</v>
          </cell>
          <cell r="E538" t="str">
            <v>080106002</v>
          </cell>
          <cell r="F538" t="str">
            <v>LOGISTICS SOLUTION PROVIDER</v>
          </cell>
          <cell r="G538" t="str">
            <v>080106</v>
          </cell>
          <cell r="H538" t="str">
            <v>TRANSPORTATION</v>
          </cell>
        </row>
        <row r="539">
          <cell r="D539" t="str">
            <v>INE287Z01012</v>
          </cell>
          <cell r="E539" t="str">
            <v>070201001</v>
          </cell>
          <cell r="F539" t="str">
            <v>CONSTRUCTION CIVIL</v>
          </cell>
          <cell r="G539" t="str">
            <v>070201</v>
          </cell>
          <cell r="H539" t="str">
            <v>CONSTRUCTION</v>
          </cell>
        </row>
        <row r="540">
          <cell r="D540" t="str">
            <v>INE336H01023</v>
          </cell>
          <cell r="E540" t="str">
            <v>070201001</v>
          </cell>
          <cell r="F540" t="str">
            <v>CONSTRUCTION CIVIL</v>
          </cell>
          <cell r="G540" t="str">
            <v>070201</v>
          </cell>
          <cell r="H540" t="str">
            <v>CONSTRUCTION</v>
          </cell>
        </row>
        <row r="541">
          <cell r="D541" t="str">
            <v>INE087J01010</v>
          </cell>
          <cell r="E541" t="str">
            <v>020401002</v>
          </cell>
          <cell r="F541" t="str">
            <v>TEXTILES</v>
          </cell>
          <cell r="G541" t="str">
            <v>020401</v>
          </cell>
          <cell r="H541" t="str">
            <v>TEXTILE PRODUCTS</v>
          </cell>
        </row>
        <row r="542">
          <cell r="D542" t="str">
            <v>INE852F01015</v>
          </cell>
          <cell r="E542" t="str">
            <v>080106002</v>
          </cell>
          <cell r="F542" t="str">
            <v>LOGISTICS SOLUTION PROVIDER</v>
          </cell>
          <cell r="G542" t="str">
            <v>080106</v>
          </cell>
          <cell r="H542" t="str">
            <v>TRANSPORTATION</v>
          </cell>
        </row>
        <row r="543">
          <cell r="D543" t="str">
            <v>INE916G01016</v>
          </cell>
          <cell r="E543" t="str">
            <v>070201003</v>
          </cell>
          <cell r="F543" t="str">
            <v>RESIDENTIAL/COMMERCIAL/SEZ Project</v>
          </cell>
          <cell r="G543" t="str">
            <v>070201</v>
          </cell>
          <cell r="H543" t="str">
            <v>CONSTRUCTION</v>
          </cell>
        </row>
        <row r="544">
          <cell r="D544" t="str">
            <v>INE669X01016</v>
          </cell>
          <cell r="E544" t="str">
            <v>010401005</v>
          </cell>
          <cell r="F544" t="str">
            <v>STEEL PRODUCTS</v>
          </cell>
          <cell r="G544" t="str">
            <v>010401</v>
          </cell>
          <cell r="H544" t="str">
            <v>FERROUS METALS</v>
          </cell>
        </row>
        <row r="545">
          <cell r="D545" t="str">
            <v>INE727B01026</v>
          </cell>
          <cell r="E545" t="str">
            <v>060102001</v>
          </cell>
          <cell r="F545" t="str">
            <v>COMPUTERS - SOFTWARE</v>
          </cell>
          <cell r="G545" t="str">
            <v>060102</v>
          </cell>
          <cell r="H545" t="str">
            <v>SOFTWARE</v>
          </cell>
        </row>
        <row r="546">
          <cell r="D546" t="str">
            <v>INE949P01018</v>
          </cell>
          <cell r="E546" t="str">
            <v>010501001</v>
          </cell>
          <cell r="F546" t="str">
            <v>PAPER AND PAPER PRODUCTS</v>
          </cell>
          <cell r="G546" t="str">
            <v>010501</v>
          </cell>
          <cell r="H546" t="str">
            <v>PAPER</v>
          </cell>
        </row>
        <row r="547">
          <cell r="D547" t="str">
            <v>INE955D01029</v>
          </cell>
          <cell r="E547" t="str">
            <v>070301002</v>
          </cell>
          <cell r="F547" t="str">
            <v>INDUSTRIAL ELECTRONICS</v>
          </cell>
          <cell r="G547" t="str">
            <v>070301</v>
          </cell>
          <cell r="H547" t="str">
            <v>INDUSTRIAL CAPITAL GOODS</v>
          </cell>
        </row>
        <row r="548">
          <cell r="D548" t="str">
            <v>INE007B01023</v>
          </cell>
          <cell r="E548" t="str">
            <v>040102007</v>
          </cell>
          <cell r="F548" t="str">
            <v>STOCKBROKING AND ALLIED</v>
          </cell>
          <cell r="G548" t="str">
            <v>040102</v>
          </cell>
          <cell r="H548" t="str">
            <v>FINANCE</v>
          </cell>
        </row>
        <row r="549">
          <cell r="D549" t="str">
            <v>INE878A01011</v>
          </cell>
          <cell r="E549" t="str">
            <v>070301004</v>
          </cell>
          <cell r="F549" t="str">
            <v>POWER EQUIPMENT</v>
          </cell>
          <cell r="G549" t="str">
            <v>070301</v>
          </cell>
          <cell r="H549" t="str">
            <v>INDUSTRIAL CAPITAL GOODS</v>
          </cell>
        </row>
        <row r="550">
          <cell r="D550" t="str">
            <v>INE017A01032</v>
          </cell>
          <cell r="E550" t="str">
            <v>080106004</v>
          </cell>
          <cell r="F550" t="str">
            <v>SHIPPING</v>
          </cell>
          <cell r="G550" t="str">
            <v>080106</v>
          </cell>
          <cell r="H550" t="str">
            <v>TRANSPORTATION</v>
          </cell>
        </row>
        <row r="551">
          <cell r="D551" t="str">
            <v>INE200A01026</v>
          </cell>
          <cell r="E551" t="str">
            <v>070301004</v>
          </cell>
          <cell r="F551" t="str">
            <v>POWER EQUIPMENT</v>
          </cell>
          <cell r="G551" t="str">
            <v>070301</v>
          </cell>
          <cell r="H551" t="str">
            <v>INDUSTRIAL CAPITAL GOODS</v>
          </cell>
        </row>
        <row r="552">
          <cell r="D552" t="str">
            <v>INE538A01037</v>
          </cell>
          <cell r="E552" t="str">
            <v>010201001</v>
          </cell>
          <cell r="F552" t="str">
            <v>CHEMICALS - INORGANIC</v>
          </cell>
          <cell r="G552" t="str">
            <v>010201</v>
          </cell>
          <cell r="H552" t="str">
            <v>CHEMICALS</v>
          </cell>
        </row>
        <row r="553">
          <cell r="D553" t="str">
            <v>INE534A01028</v>
          </cell>
          <cell r="E553" t="str">
            <v>010401005</v>
          </cell>
          <cell r="F553" t="str">
            <v>STEEL PRODUCTS</v>
          </cell>
          <cell r="G553" t="str">
            <v>010401</v>
          </cell>
          <cell r="H553" t="str">
            <v>FERROUS METALS</v>
          </cell>
        </row>
        <row r="554">
          <cell r="D554" t="str">
            <v>INE539A01019</v>
          </cell>
          <cell r="E554" t="str">
            <v>010201001</v>
          </cell>
          <cell r="F554" t="str">
            <v>CHEMICALS - INORGANIC</v>
          </cell>
          <cell r="G554" t="str">
            <v>010201</v>
          </cell>
          <cell r="H554" t="str">
            <v>CHEMICALS</v>
          </cell>
        </row>
        <row r="555">
          <cell r="D555" t="str">
            <v>INE289B01019</v>
          </cell>
          <cell r="E555" t="str">
            <v>040102002</v>
          </cell>
          <cell r="F555" t="str">
            <v>HOUSING FINANCE</v>
          </cell>
          <cell r="G555" t="str">
            <v>040102</v>
          </cell>
          <cell r="H555" t="str">
            <v>FINANCE</v>
          </cell>
        </row>
        <row r="556">
          <cell r="D556" t="str">
            <v>INE947T01014</v>
          </cell>
          <cell r="E556" t="str">
            <v>080106002</v>
          </cell>
          <cell r="F556" t="str">
            <v>LOGISTICS SOLUTION PROVIDER</v>
          </cell>
          <cell r="G556" t="str">
            <v>080106</v>
          </cell>
          <cell r="H556" t="str">
            <v>TRANSPORTATION</v>
          </cell>
        </row>
        <row r="557">
          <cell r="D557" t="str">
            <v>INE481Y01014</v>
          </cell>
          <cell r="E557" t="str">
            <v>040102010</v>
          </cell>
          <cell r="F557" t="str">
            <v>INSURANCE</v>
          </cell>
          <cell r="G557" t="str">
            <v>040102</v>
          </cell>
          <cell r="H557" t="str">
            <v>FINANCE</v>
          </cell>
        </row>
        <row r="558">
          <cell r="D558" t="str">
            <v>INE047B01011</v>
          </cell>
          <cell r="E558" t="str">
            <v>020403001</v>
          </cell>
          <cell r="F558" t="str">
            <v>MAN MADE FIBRES/BLENDED</v>
          </cell>
          <cell r="G558" t="str">
            <v>020403</v>
          </cell>
          <cell r="H558" t="str">
            <v>TEXTILES - SYNTHETIC</v>
          </cell>
        </row>
        <row r="559">
          <cell r="D559" t="str">
            <v>INE322A01010</v>
          </cell>
          <cell r="E559" t="str">
            <v>020202010</v>
          </cell>
          <cell r="F559" t="str">
            <v>PERSONAL CARE</v>
          </cell>
          <cell r="G559" t="str">
            <v>020202</v>
          </cell>
          <cell r="H559" t="str">
            <v>CONSUMER NON DURABLES</v>
          </cell>
        </row>
        <row r="560">
          <cell r="D560" t="str">
            <v>INE424C01010</v>
          </cell>
          <cell r="E560" t="str">
            <v>020401001</v>
          </cell>
          <cell r="F560" t="str">
            <v>FABRICS AND GARMENTS</v>
          </cell>
          <cell r="G560" t="str">
            <v>020401</v>
          </cell>
          <cell r="H560" t="str">
            <v>TEXTILE PRODUCTS</v>
          </cell>
        </row>
        <row r="561">
          <cell r="D561" t="str">
            <v>INE162A01010</v>
          </cell>
          <cell r="E561" t="str">
            <v>030201001</v>
          </cell>
          <cell r="F561" t="str">
            <v>POWER</v>
          </cell>
          <cell r="G561" t="str">
            <v>030201</v>
          </cell>
          <cell r="H561" t="str">
            <v>POWER</v>
          </cell>
        </row>
        <row r="562">
          <cell r="D562" t="str">
            <v>INE614Z01017</v>
          </cell>
          <cell r="E562" t="str">
            <v>070201001</v>
          </cell>
          <cell r="F562" t="str">
            <v>CONSTRUCTION CIVIL</v>
          </cell>
          <cell r="G562" t="str">
            <v>070201</v>
          </cell>
          <cell r="H562" t="str">
            <v>CONSTRUCTION</v>
          </cell>
        </row>
        <row r="563">
          <cell r="D563" t="str">
            <v>INE065J01016</v>
          </cell>
          <cell r="E563" t="str">
            <v>080103002</v>
          </cell>
          <cell r="F563" t="str">
            <v>ENGINEERING-DESIGNING-CONSTRUCTION</v>
          </cell>
          <cell r="G563" t="str">
            <v>080103</v>
          </cell>
          <cell r="H563" t="str">
            <v>ENGINEERING SERVICES</v>
          </cell>
        </row>
        <row r="564">
          <cell r="D564" t="str">
            <v>INE528A01020</v>
          </cell>
          <cell r="E564" t="str">
            <v>080107001</v>
          </cell>
          <cell r="F564" t="str">
            <v>DIVERSIFIED COMMERCIAL SERVICES</v>
          </cell>
          <cell r="G564" t="str">
            <v>080107</v>
          </cell>
          <cell r="H564" t="str">
            <v>COMMERCIAL SERVICES</v>
          </cell>
        </row>
        <row r="565">
          <cell r="D565" t="str">
            <v>INE159A01016</v>
          </cell>
          <cell r="E565" t="str">
            <v>050201002</v>
          </cell>
          <cell r="F565" t="str">
            <v>PHARMACEUTICALS</v>
          </cell>
          <cell r="G565" t="str">
            <v>050201</v>
          </cell>
          <cell r="H565" t="str">
            <v>PHARMACEUTICALS</v>
          </cell>
        </row>
        <row r="566">
          <cell r="D566" t="str">
            <v>INE935A01035</v>
          </cell>
          <cell r="E566" t="str">
            <v>050201002</v>
          </cell>
          <cell r="F566" t="str">
            <v>PHARMACEUTICALS</v>
          </cell>
          <cell r="G566" t="str">
            <v>050201</v>
          </cell>
          <cell r="H566" t="str">
            <v>PHARMACEUTICALS</v>
          </cell>
        </row>
        <row r="567">
          <cell r="D567" t="str">
            <v>INE540A01017</v>
          </cell>
          <cell r="E567" t="str">
            <v>040102004</v>
          </cell>
          <cell r="F567" t="str">
            <v>NBFC</v>
          </cell>
          <cell r="G567" t="str">
            <v>040102</v>
          </cell>
          <cell r="H567" t="str">
            <v>FINANCE</v>
          </cell>
        </row>
        <row r="568">
          <cell r="D568" t="str">
            <v>INE291W01011</v>
          </cell>
          <cell r="E568" t="str">
            <v>080102001</v>
          </cell>
          <cell r="F568" t="str">
            <v>EDUCATION</v>
          </cell>
          <cell r="G568" t="str">
            <v>080102</v>
          </cell>
          <cell r="H568" t="str">
            <v>DIVERSIFIED CONSUMER SERVICES</v>
          </cell>
        </row>
        <row r="569">
          <cell r="D569" t="str">
            <v>INE792H01019</v>
          </cell>
          <cell r="E569" t="str">
            <v>080106001</v>
          </cell>
          <cell r="F569" t="str">
            <v>AIRLINES</v>
          </cell>
          <cell r="G569" t="str">
            <v>080106</v>
          </cell>
          <cell r="H569" t="str">
            <v>TRANSPORTATION</v>
          </cell>
        </row>
        <row r="570">
          <cell r="D570" t="str">
            <v>INE581X01013</v>
          </cell>
          <cell r="E570" t="str">
            <v>020401002</v>
          </cell>
          <cell r="F570" t="str">
            <v>TEXTILES</v>
          </cell>
          <cell r="G570" t="str">
            <v>020401</v>
          </cell>
          <cell r="H570" t="str">
            <v>TEXTILE PRODUCTS</v>
          </cell>
        </row>
        <row r="571">
          <cell r="D571" t="str">
            <v>INE446C01013</v>
          </cell>
          <cell r="E571" t="str">
            <v>080106004</v>
          </cell>
          <cell r="F571" t="str">
            <v>SHIPPING</v>
          </cell>
          <cell r="G571" t="str">
            <v>080106</v>
          </cell>
          <cell r="H571" t="str">
            <v>TRANSPORTATION</v>
          </cell>
        </row>
        <row r="572">
          <cell r="D572" t="str">
            <v>INE615I01010</v>
          </cell>
          <cell r="E572" t="str">
            <v>020202003</v>
          </cell>
          <cell r="F572" t="str">
            <v>BREW/DISTILLERIES</v>
          </cell>
          <cell r="G572" t="str">
            <v>020202</v>
          </cell>
          <cell r="H572" t="str">
            <v>CONSUMER NON DURABLES</v>
          </cell>
        </row>
        <row r="573">
          <cell r="D573" t="str">
            <v>INE075D01018</v>
          </cell>
          <cell r="E573" t="str">
            <v>020202003</v>
          </cell>
          <cell r="F573" t="str">
            <v>BREW/DISTILLERIES</v>
          </cell>
          <cell r="G573" t="str">
            <v>020202</v>
          </cell>
          <cell r="H573" t="str">
            <v>CONSUMER NON DURABLES</v>
          </cell>
        </row>
        <row r="574">
          <cell r="D574" t="str">
            <v>INE131A01031</v>
          </cell>
          <cell r="E574" t="str">
            <v>010402001</v>
          </cell>
          <cell r="F574" t="str">
            <v>INDUSTRIAL MINERALS</v>
          </cell>
          <cell r="G574" t="str">
            <v>010402</v>
          </cell>
          <cell r="H574" t="str">
            <v>MINERALS/MINING</v>
          </cell>
        </row>
        <row r="575">
          <cell r="D575" t="str">
            <v>INE541A01023</v>
          </cell>
          <cell r="E575" t="str">
            <v>070301003</v>
          </cell>
          <cell r="F575" t="str">
            <v>INDUSTRIAL EQUIPMENT</v>
          </cell>
          <cell r="G575" t="str">
            <v>070301</v>
          </cell>
          <cell r="H575" t="str">
            <v>INDUSTRIAL CAPITAL GOODS</v>
          </cell>
        </row>
        <row r="576">
          <cell r="D576" t="str">
            <v>INE776C01039</v>
          </cell>
          <cell r="E576" t="str">
            <v>070202001</v>
          </cell>
          <cell r="F576" t="str">
            <v>ENGINEERING-DESIGNING-CONSTRUCTION</v>
          </cell>
          <cell r="G576" t="str">
            <v>070202</v>
          </cell>
          <cell r="H576" t="str">
            <v>CONSTRUCTION PROJECT</v>
          </cell>
        </row>
        <row r="577">
          <cell r="D577" t="str">
            <v>INE934S01014</v>
          </cell>
          <cell r="E577" t="str">
            <v>070101001</v>
          </cell>
          <cell r="F577" t="str">
            <v>AUTO ANCILLARIES</v>
          </cell>
          <cell r="G577" t="str">
            <v>070101</v>
          </cell>
          <cell r="H577" t="str">
            <v>AUTO ANCILLARIES</v>
          </cell>
        </row>
        <row r="578">
          <cell r="D578" t="str">
            <v>INE113A01013</v>
          </cell>
          <cell r="E578" t="str">
            <v>010201002</v>
          </cell>
          <cell r="F578" t="str">
            <v>CHEMICALS - ORGANIC</v>
          </cell>
          <cell r="G578" t="str">
            <v>010201</v>
          </cell>
          <cell r="H578" t="str">
            <v>CHEMICALS</v>
          </cell>
        </row>
        <row r="579">
          <cell r="D579" t="str">
            <v>INE426D01013</v>
          </cell>
          <cell r="E579" t="str">
            <v>010402001</v>
          </cell>
          <cell r="F579" t="str">
            <v>INDUSTRIAL MINERALS</v>
          </cell>
          <cell r="G579" t="str">
            <v>010402</v>
          </cell>
          <cell r="H579" t="str">
            <v>MINERALS/MINING</v>
          </cell>
        </row>
        <row r="580">
          <cell r="D580" t="str">
            <v>INE077F01035</v>
          </cell>
          <cell r="E580" t="str">
            <v>010201005</v>
          </cell>
          <cell r="F580" t="str">
            <v>EXPLOSIVES</v>
          </cell>
          <cell r="G580" t="str">
            <v>010201</v>
          </cell>
          <cell r="H580" t="str">
            <v>CHEMICALS</v>
          </cell>
        </row>
        <row r="581">
          <cell r="D581" t="str">
            <v>INE260B01028</v>
          </cell>
          <cell r="E581" t="str">
            <v>020202004</v>
          </cell>
          <cell r="F581" t="str">
            <v>CIGARETTES</v>
          </cell>
          <cell r="G581" t="str">
            <v>020202</v>
          </cell>
          <cell r="H581" t="str">
            <v>CONSUMER NON DURABLES</v>
          </cell>
        </row>
        <row r="582">
          <cell r="D582" t="str">
            <v>INE925Y01010</v>
          </cell>
          <cell r="E582" t="str">
            <v>070301004</v>
          </cell>
          <cell r="F582" t="str">
            <v>POWER EQUIPMENT</v>
          </cell>
          <cell r="G582" t="str">
            <v>070301</v>
          </cell>
          <cell r="H582" t="str">
            <v>INDUSTRIAL CAPITAL GOODS</v>
          </cell>
        </row>
        <row r="583">
          <cell r="D583" t="str">
            <v>INE850D01014</v>
          </cell>
          <cell r="E583" t="str">
            <v>020202017</v>
          </cell>
          <cell r="F583" t="str">
            <v>ANIMAL FEED</v>
          </cell>
          <cell r="G583" t="str">
            <v>020202</v>
          </cell>
          <cell r="H583" t="str">
            <v>CONSUMER NON DURABLES</v>
          </cell>
        </row>
        <row r="584">
          <cell r="D584" t="str">
            <v>INE102D01028</v>
          </cell>
          <cell r="E584" t="str">
            <v>020202010</v>
          </cell>
          <cell r="F584" t="str">
            <v>PERSONAL CARE</v>
          </cell>
          <cell r="G584" t="str">
            <v>020202</v>
          </cell>
          <cell r="H584" t="str">
            <v>CONSUMER NON DURABLES</v>
          </cell>
        </row>
        <row r="585">
          <cell r="D585" t="str">
            <v>INE233A01035</v>
          </cell>
          <cell r="E585" t="str">
            <v>020202005</v>
          </cell>
          <cell r="F585" t="str">
            <v>CONSUMER FOOD</v>
          </cell>
          <cell r="G585" t="str">
            <v>020202</v>
          </cell>
          <cell r="H585" t="str">
            <v>CONSUMER NON DURABLES</v>
          </cell>
        </row>
        <row r="586">
          <cell r="D586" t="str">
            <v>INE484J01027</v>
          </cell>
          <cell r="E586" t="str">
            <v>070201003</v>
          </cell>
          <cell r="F586" t="str">
            <v>RESIDENTIAL/COMMERCIAL/SEZ Project</v>
          </cell>
          <cell r="G586" t="str">
            <v>070201</v>
          </cell>
          <cell r="H586" t="str">
            <v>CONSTRUCTION</v>
          </cell>
        </row>
        <row r="587">
          <cell r="D587" t="str">
            <v>INE516K01024</v>
          </cell>
          <cell r="E587" t="str">
            <v>020201005</v>
          </cell>
          <cell r="F587" t="str">
            <v>GEMS, JEWELLERY AND WATCHES</v>
          </cell>
          <cell r="G587" t="str">
            <v>020201</v>
          </cell>
          <cell r="H587" t="str">
            <v>CONSUMER DURABLES</v>
          </cell>
        </row>
        <row r="588">
          <cell r="D588" t="str">
            <v>INE887G01027</v>
          </cell>
          <cell r="E588" t="str">
            <v>020401001</v>
          </cell>
          <cell r="F588" t="str">
            <v>FABRICS AND GARMENTS</v>
          </cell>
          <cell r="G588" t="str">
            <v>020401</v>
          </cell>
          <cell r="H588" t="str">
            <v>TEXTILE PRODUCTS</v>
          </cell>
        </row>
        <row r="589">
          <cell r="D589" t="str">
            <v>INE020J01029</v>
          </cell>
          <cell r="E589" t="str">
            <v>020202005</v>
          </cell>
          <cell r="F589" t="str">
            <v>CONSUMER FOOD</v>
          </cell>
          <cell r="G589" t="str">
            <v>020202</v>
          </cell>
          <cell r="H589" t="str">
            <v>CONSUMER NON DURABLES</v>
          </cell>
        </row>
        <row r="590">
          <cell r="D590" t="str">
            <v>INE314T01025</v>
          </cell>
          <cell r="E590" t="str">
            <v>020202005</v>
          </cell>
          <cell r="F590" t="str">
            <v>CONSUMER FOOD</v>
          </cell>
          <cell r="G590" t="str">
            <v>020202</v>
          </cell>
          <cell r="H590" t="str">
            <v>CONSUMER NON DURABLES</v>
          </cell>
        </row>
        <row r="591">
          <cell r="D591" t="str">
            <v>INE973A01010</v>
          </cell>
          <cell r="E591" t="str">
            <v>020202004</v>
          </cell>
          <cell r="F591" t="str">
            <v>CIGARETTES</v>
          </cell>
          <cell r="G591" t="str">
            <v>020202</v>
          </cell>
          <cell r="H591" t="str">
            <v>CONSUMER NON DURABLES</v>
          </cell>
        </row>
        <row r="592">
          <cell r="D592" t="str">
            <v>INE025B01017</v>
          </cell>
          <cell r="E592" t="str">
            <v>020201005</v>
          </cell>
          <cell r="F592" t="str">
            <v>GEMS, JEWELLERY AND WATCHES</v>
          </cell>
          <cell r="G592" t="str">
            <v>020201</v>
          </cell>
          <cell r="H592" t="str">
            <v>CONSUMER DURABLES</v>
          </cell>
        </row>
        <row r="593">
          <cell r="D593" t="str">
            <v>INE405Y01013</v>
          </cell>
          <cell r="E593" t="str">
            <v>070101002</v>
          </cell>
          <cell r="F593" t="str">
            <v>BATTERIES - AUTOMOBILE</v>
          </cell>
          <cell r="G593" t="str">
            <v>070101</v>
          </cell>
          <cell r="H593" t="str">
            <v>AUTO ANCILLARIES</v>
          </cell>
        </row>
        <row r="594">
          <cell r="D594" t="str">
            <v>INE805A01014</v>
          </cell>
          <cell r="E594" t="str">
            <v>060102001</v>
          </cell>
          <cell r="F594" t="str">
            <v>COMPUTERS - SOFTWARE</v>
          </cell>
          <cell r="G594" t="str">
            <v>060102</v>
          </cell>
          <cell r="H594" t="str">
            <v>SOFTWARE</v>
          </cell>
        </row>
        <row r="595">
          <cell r="D595" t="str">
            <v>INE127I01024</v>
          </cell>
          <cell r="E595" t="str">
            <v>010401005</v>
          </cell>
          <cell r="F595" t="str">
            <v>STEEL PRODUCTS</v>
          </cell>
          <cell r="G595" t="str">
            <v>010401</v>
          </cell>
          <cell r="H595" t="str">
            <v>FERROUS METALS</v>
          </cell>
        </row>
        <row r="596">
          <cell r="D596" t="str">
            <v>INE177H01013</v>
          </cell>
          <cell r="E596" t="str">
            <v>010401005</v>
          </cell>
          <cell r="F596" t="str">
            <v>STEEL PRODUCTS</v>
          </cell>
          <cell r="G596" t="str">
            <v>010401</v>
          </cell>
          <cell r="H596" t="str">
            <v>FERROUS METALS</v>
          </cell>
        </row>
        <row r="597">
          <cell r="D597" t="str">
            <v>INE517F01014</v>
          </cell>
          <cell r="E597" t="str">
            <v>080106003</v>
          </cell>
          <cell r="F597" t="str">
            <v>PORT</v>
          </cell>
          <cell r="G597" t="str">
            <v>080106</v>
          </cell>
          <cell r="H597" t="str">
            <v>TRANSPORTATION</v>
          </cell>
        </row>
        <row r="598">
          <cell r="D598" t="str">
            <v>INE390G01014</v>
          </cell>
          <cell r="E598" t="str">
            <v>070201001</v>
          </cell>
          <cell r="F598" t="str">
            <v>CONSTRUCTION CIVIL</v>
          </cell>
          <cell r="G598" t="str">
            <v>070201</v>
          </cell>
          <cell r="H598" t="str">
            <v>CONSTRUCTION</v>
          </cell>
        </row>
        <row r="599">
          <cell r="D599" t="str">
            <v>INE101D01020</v>
          </cell>
          <cell r="E599" t="str">
            <v>050201002</v>
          </cell>
          <cell r="F599" t="str">
            <v>PHARMACEUTICALS</v>
          </cell>
          <cell r="G599" t="str">
            <v>050201</v>
          </cell>
          <cell r="H599" t="str">
            <v>PHARMACEUTICALS</v>
          </cell>
        </row>
        <row r="600">
          <cell r="D600" t="str">
            <v>INE371A01025</v>
          </cell>
          <cell r="E600" t="str">
            <v>070302007</v>
          </cell>
          <cell r="F600" t="str">
            <v>ELECTRODES</v>
          </cell>
          <cell r="G600" t="str">
            <v>070302</v>
          </cell>
          <cell r="H600" t="str">
            <v>INDUSTRIAL PRODUCTS</v>
          </cell>
        </row>
        <row r="601">
          <cell r="D601" t="str">
            <v>INE047A01021</v>
          </cell>
          <cell r="E601" t="str">
            <v>010101001</v>
          </cell>
          <cell r="F601" t="str">
            <v>CEMENT</v>
          </cell>
          <cell r="G601" t="str">
            <v>010101</v>
          </cell>
          <cell r="H601" t="str">
            <v>CEMENT</v>
          </cell>
        </row>
        <row r="602">
          <cell r="D602" t="str">
            <v>INE024L01027</v>
          </cell>
          <cell r="E602" t="str">
            <v>010402001</v>
          </cell>
          <cell r="F602" t="str">
            <v>INDUSTRIAL MINERALS</v>
          </cell>
          <cell r="G602" t="str">
            <v>010402</v>
          </cell>
          <cell r="H602" t="str">
            <v>MINERALS/MINING</v>
          </cell>
        </row>
        <row r="603">
          <cell r="D603" t="str">
            <v>INE224A01026</v>
          </cell>
          <cell r="E603" t="str">
            <v>070302006</v>
          </cell>
          <cell r="F603" t="str">
            <v>DIESEL ENGINES</v>
          </cell>
          <cell r="G603" t="str">
            <v>070302</v>
          </cell>
          <cell r="H603" t="str">
            <v>INDUSTRIAL PRODUCTS</v>
          </cell>
        </row>
        <row r="604">
          <cell r="D604" t="str">
            <v>INE544R01013</v>
          </cell>
          <cell r="E604" t="str">
            <v>020201012</v>
          </cell>
          <cell r="F604" t="str">
            <v>PLYWOOD BOARDS/ LAMINATES</v>
          </cell>
          <cell r="G604" t="str">
            <v>020201</v>
          </cell>
          <cell r="H604" t="str">
            <v>CONSUMER DURABLES</v>
          </cell>
        </row>
        <row r="605">
          <cell r="D605" t="str">
            <v>INE08ZM01014</v>
          </cell>
          <cell r="E605" t="str">
            <v>020201012</v>
          </cell>
          <cell r="F605" t="str">
            <v>PLYWOOD BOARDS/ LAMINATES</v>
          </cell>
          <cell r="G605" t="str">
            <v>020201</v>
          </cell>
          <cell r="H605" t="str">
            <v>CONSUMER DURABLES</v>
          </cell>
        </row>
        <row r="606">
          <cell r="D606" t="str">
            <v>INE461C01038</v>
          </cell>
          <cell r="E606" t="str">
            <v>020201012</v>
          </cell>
          <cell r="F606" t="str">
            <v>PLYWOOD BOARDS/ LAMINATES</v>
          </cell>
          <cell r="G606" t="str">
            <v>020201</v>
          </cell>
          <cell r="H606" t="str">
            <v>CONSUMER DURABLES</v>
          </cell>
        </row>
        <row r="607">
          <cell r="D607" t="str">
            <v>INE999K01014</v>
          </cell>
          <cell r="E607" t="str">
            <v>030201001</v>
          </cell>
          <cell r="F607" t="str">
            <v>POWER</v>
          </cell>
          <cell r="G607" t="str">
            <v>030201</v>
          </cell>
          <cell r="H607" t="str">
            <v>POWER</v>
          </cell>
        </row>
        <row r="608">
          <cell r="D608" t="str">
            <v>INE985P01012</v>
          </cell>
          <cell r="E608" t="str">
            <v>020401002</v>
          </cell>
          <cell r="F608" t="str">
            <v>TEXTILES</v>
          </cell>
          <cell r="G608" t="str">
            <v>020401</v>
          </cell>
          <cell r="H608" t="str">
            <v>TEXTILE PRODUCTS</v>
          </cell>
        </row>
        <row r="609">
          <cell r="D609" t="str">
            <v>INE536A01023</v>
          </cell>
          <cell r="E609" t="str">
            <v>070302001</v>
          </cell>
          <cell r="F609" t="str">
            <v>ABRASIVES</v>
          </cell>
          <cell r="G609" t="str">
            <v>070302</v>
          </cell>
          <cell r="H609" t="str">
            <v>INDUSTRIAL PRODUCTS</v>
          </cell>
        </row>
        <row r="610">
          <cell r="D610" t="str">
            <v>INE646C01018</v>
          </cell>
          <cell r="E610" t="str">
            <v>020202014</v>
          </cell>
          <cell r="F610" t="str">
            <v>TEA &amp;  COFFEE</v>
          </cell>
          <cell r="G610" t="str">
            <v>020202</v>
          </cell>
          <cell r="H610" t="str">
            <v>CONSUMER NON DURABLES</v>
          </cell>
        </row>
        <row r="611">
          <cell r="D611" t="str">
            <v>INE137I01015</v>
          </cell>
          <cell r="E611" t="str">
            <v>070302011</v>
          </cell>
          <cell r="F611" t="str">
            <v>RUBBER</v>
          </cell>
          <cell r="G611" t="str">
            <v>070302</v>
          </cell>
          <cell r="H611" t="str">
            <v>INDUSTRIAL PRODUCTS</v>
          </cell>
        </row>
        <row r="612">
          <cell r="D612" t="str">
            <v>INE382Z01011</v>
          </cell>
          <cell r="E612" t="str">
            <v>070303002</v>
          </cell>
          <cell r="F612" t="str">
            <v>DEFENSE</v>
          </cell>
          <cell r="G612" t="str">
            <v>070303</v>
          </cell>
          <cell r="H612" t="str">
            <v>AEROSPACE &amp; DEFENSE</v>
          </cell>
        </row>
        <row r="613">
          <cell r="D613" t="str">
            <v>INE542A01039</v>
          </cell>
          <cell r="E613" t="str">
            <v>010101001</v>
          </cell>
          <cell r="F613" t="str">
            <v>CEMENT</v>
          </cell>
          <cell r="G613" t="str">
            <v>010101</v>
          </cell>
          <cell r="H613" t="str">
            <v>CEMENT</v>
          </cell>
        </row>
        <row r="614">
          <cell r="D614" t="str">
            <v>INE026A01025</v>
          </cell>
          <cell r="E614" t="str">
            <v>010301003</v>
          </cell>
          <cell r="F614" t="str">
            <v>FERTILISERS - PHOSPHATIC</v>
          </cell>
          <cell r="G614" t="str">
            <v>010301</v>
          </cell>
          <cell r="H614" t="str">
            <v>FERTILISERS</v>
          </cell>
        </row>
        <row r="615">
          <cell r="D615" t="str">
            <v>INE246F01010</v>
          </cell>
          <cell r="E615" t="str">
            <v>030101001</v>
          </cell>
          <cell r="F615" t="str">
            <v>GAS TRANSMISSION/MARKETING</v>
          </cell>
          <cell r="G615" t="str">
            <v>030101</v>
          </cell>
          <cell r="H615" t="str">
            <v>GAS</v>
          </cell>
        </row>
        <row r="616">
          <cell r="D616" t="str">
            <v>INE871H01011</v>
          </cell>
          <cell r="E616" t="str">
            <v>060102001</v>
          </cell>
          <cell r="F616" t="str">
            <v>COMPUTERS - SOFTWARE</v>
          </cell>
          <cell r="G616" t="str">
            <v>060102</v>
          </cell>
          <cell r="H616" t="str">
            <v>SOFTWARE</v>
          </cell>
        </row>
        <row r="617">
          <cell r="D617" t="str">
            <v>INE043A01012</v>
          </cell>
          <cell r="E617" t="str">
            <v>090102001</v>
          </cell>
          <cell r="F617" t="str">
            <v>TELECOM - SERVICES</v>
          </cell>
          <cell r="G617" t="str">
            <v>090102</v>
          </cell>
          <cell r="H617" t="str">
            <v>TELECOM - SERVICES</v>
          </cell>
        </row>
        <row r="618">
          <cell r="D618" t="str">
            <v>INE221H01019</v>
          </cell>
          <cell r="E618" t="str">
            <v>090101001</v>
          </cell>
          <cell r="F618" t="str">
            <v>TELECOM - EQUIPMENT</v>
          </cell>
          <cell r="G618" t="str">
            <v>090101</v>
          </cell>
          <cell r="H618" t="str">
            <v>TELECOM -  EQUIPMENT &amp; ACCESSORIES</v>
          </cell>
        </row>
        <row r="619">
          <cell r="D619" t="str">
            <v>INE537A01013</v>
          </cell>
          <cell r="E619" t="str">
            <v>020403001</v>
          </cell>
          <cell r="F619" t="str">
            <v>MAN MADE FIBRES/BLENDED</v>
          </cell>
          <cell r="G619" t="str">
            <v>020403</v>
          </cell>
          <cell r="H619" t="str">
            <v>TEXTILES - SYNTHETIC</v>
          </cell>
        </row>
        <row r="620">
          <cell r="D620" t="str">
            <v>INE302H01017</v>
          </cell>
          <cell r="E620" t="str">
            <v>020402001</v>
          </cell>
          <cell r="F620" t="str">
            <v>SPINNING-COTTON/BLENDED</v>
          </cell>
          <cell r="G620" t="str">
            <v>020402</v>
          </cell>
          <cell r="H620" t="str">
            <v>TEXTILES - COTTON</v>
          </cell>
        </row>
        <row r="621">
          <cell r="D621" t="str">
            <v>INE869I01013</v>
          </cell>
          <cell r="E621" t="str">
            <v>020301006</v>
          </cell>
          <cell r="F621" t="str">
            <v>TV BROADCASTING &amp; SOFTWARE PRODUCTION</v>
          </cell>
          <cell r="G621" t="str">
            <v>020301</v>
          </cell>
          <cell r="H621" t="str">
            <v>MEDIA &amp; ENTERTAINMENT</v>
          </cell>
        </row>
        <row r="622">
          <cell r="D622" t="str">
            <v>INE742B01025</v>
          </cell>
          <cell r="E622" t="str">
            <v>050201002</v>
          </cell>
          <cell r="F622" t="str">
            <v>PHARMACEUTICALS</v>
          </cell>
          <cell r="G622" t="str">
            <v>050201</v>
          </cell>
          <cell r="H622" t="str">
            <v>PHARMACEUTICALS</v>
          </cell>
        </row>
        <row r="623">
          <cell r="D623" t="str">
            <v>INE186A01019</v>
          </cell>
          <cell r="E623" t="str">
            <v>010201001</v>
          </cell>
          <cell r="F623" t="str">
            <v>CHEMICALS - INORGANIC</v>
          </cell>
          <cell r="G623" t="str">
            <v>010201</v>
          </cell>
          <cell r="H623" t="str">
            <v>CHEMICALS</v>
          </cell>
        </row>
        <row r="624">
          <cell r="D624" t="str">
            <v>INE826C01016</v>
          </cell>
          <cell r="E624" t="str">
            <v>070301001</v>
          </cell>
          <cell r="F624" t="str">
            <v>ENGINEERING-DESIGNING-CONSTRUCTION</v>
          </cell>
          <cell r="G624" t="str">
            <v>070301</v>
          </cell>
          <cell r="H624" t="str">
            <v>INDUSTRIAL CAPITAL GOODS</v>
          </cell>
        </row>
        <row r="625">
          <cell r="D625" t="str">
            <v>INE844O01030</v>
          </cell>
          <cell r="E625" t="str">
            <v>030101001</v>
          </cell>
          <cell r="F625" t="str">
            <v>GAS TRANSMISSION/MARKETING</v>
          </cell>
          <cell r="G625" t="str">
            <v>030101</v>
          </cell>
          <cell r="H625" t="str">
            <v>GAS</v>
          </cell>
        </row>
        <row r="626">
          <cell r="D626" t="str">
            <v>INE610B01024</v>
          </cell>
          <cell r="E626" t="str">
            <v>070302008</v>
          </cell>
          <cell r="F626" t="str">
            <v>PACKAGING</v>
          </cell>
          <cell r="G626" t="str">
            <v>070302</v>
          </cell>
          <cell r="H626" t="str">
            <v>INDUSTRIAL PRODUCTS</v>
          </cell>
        </row>
        <row r="627">
          <cell r="D627" t="str">
            <v>INE635Q01029</v>
          </cell>
          <cell r="E627" t="str">
            <v>030103001</v>
          </cell>
          <cell r="F627" t="str">
            <v>LUBRICANTS</v>
          </cell>
          <cell r="G627" t="str">
            <v>030103</v>
          </cell>
          <cell r="H627" t="str">
            <v>PETROLEUM PRODUCTS</v>
          </cell>
        </row>
        <row r="628">
          <cell r="D628" t="str">
            <v>INE586G01017</v>
          </cell>
          <cell r="E628" t="str">
            <v>030103001</v>
          </cell>
          <cell r="F628" t="str">
            <v>LUBRICANTS</v>
          </cell>
          <cell r="G628" t="str">
            <v>030103</v>
          </cell>
          <cell r="H628" t="str">
            <v>PETROLEUM PRODUCTS</v>
          </cell>
        </row>
        <row r="629">
          <cell r="D629" t="str">
            <v>INE255D01024</v>
          </cell>
          <cell r="E629" t="str">
            <v>010201002</v>
          </cell>
          <cell r="F629" t="str">
            <v>CHEMICALS - ORGANIC</v>
          </cell>
          <cell r="G629" t="str">
            <v>010201</v>
          </cell>
          <cell r="H629" t="str">
            <v>CHEMICALS</v>
          </cell>
        </row>
        <row r="630">
          <cell r="D630" t="str">
            <v>INE251H01024</v>
          </cell>
          <cell r="E630" t="str">
            <v>070202001</v>
          </cell>
          <cell r="F630" t="str">
            <v>ENGINEERING-DESIGNING-CONSTRUCTION</v>
          </cell>
          <cell r="G630" t="str">
            <v>070202</v>
          </cell>
          <cell r="H630" t="str">
            <v>CONSTRUCTION PROJECT</v>
          </cell>
        </row>
        <row r="631">
          <cell r="D631" t="str">
            <v>INE066F01012</v>
          </cell>
          <cell r="E631" t="str">
            <v>070303001</v>
          </cell>
          <cell r="F631" t="str">
            <v>AEROSPACE</v>
          </cell>
          <cell r="G631" t="str">
            <v>070303</v>
          </cell>
          <cell r="H631" t="str">
            <v>AEROSPACE &amp; DEFENSE</v>
          </cell>
        </row>
        <row r="632">
          <cell r="D632" t="str">
            <v>INE939D01015</v>
          </cell>
          <cell r="E632" t="str">
            <v>070101001</v>
          </cell>
          <cell r="F632" t="str">
            <v>AUTO ANCILLARIES</v>
          </cell>
          <cell r="G632" t="str">
            <v>070101</v>
          </cell>
          <cell r="H632" t="str">
            <v>AUTO ANCILLARIES</v>
          </cell>
        </row>
        <row r="633">
          <cell r="D633" t="str">
            <v>INE544A01019</v>
          </cell>
          <cell r="E633" t="str">
            <v>020202014</v>
          </cell>
          <cell r="F633" t="str">
            <v>TEA &amp;  COFFEE</v>
          </cell>
          <cell r="G633" t="str">
            <v>020202</v>
          </cell>
          <cell r="H633" t="str">
            <v>CONSUMER NON DURABLES</v>
          </cell>
        </row>
        <row r="634">
          <cell r="D634" t="str">
            <v>INE982F01036</v>
          </cell>
          <cell r="E634" t="str">
            <v>020301006</v>
          </cell>
          <cell r="F634" t="str">
            <v>TV BROADCASTING &amp; SOFTWARE PRODUCTION</v>
          </cell>
          <cell r="G634" t="str">
            <v>020301</v>
          </cell>
          <cell r="H634" t="str">
            <v>MEDIA &amp; ENTERTAINMENT</v>
          </cell>
        </row>
        <row r="635">
          <cell r="D635" t="str">
            <v>INE473B01035</v>
          </cell>
          <cell r="E635" t="str">
            <v>020202005</v>
          </cell>
          <cell r="F635" t="str">
            <v>CONSUMER FOOD</v>
          </cell>
          <cell r="G635" t="str">
            <v>020202</v>
          </cell>
          <cell r="H635" t="str">
            <v>CONSUMER NON DURABLES</v>
          </cell>
        </row>
        <row r="636">
          <cell r="D636" t="str">
            <v>INE176B01034</v>
          </cell>
          <cell r="E636" t="str">
            <v>020201002</v>
          </cell>
          <cell r="F636" t="str">
            <v>CONSUMER ELECTRONICS</v>
          </cell>
          <cell r="G636" t="str">
            <v>020201</v>
          </cell>
          <cell r="H636" t="str">
            <v>CONSUMER DURABLES</v>
          </cell>
        </row>
        <row r="637">
          <cell r="D637" t="str">
            <v>INE293B01029</v>
          </cell>
          <cell r="E637" t="str">
            <v>030101003</v>
          </cell>
          <cell r="F637" t="str">
            <v>LPG/CNG/PNG/LNG SUPPLIER</v>
          </cell>
          <cell r="G637" t="str">
            <v>030101</v>
          </cell>
          <cell r="H637" t="str">
            <v>GAS</v>
          </cell>
        </row>
        <row r="638">
          <cell r="D638" t="str">
            <v>INE292B01021</v>
          </cell>
          <cell r="E638" t="str">
            <v>020202002</v>
          </cell>
          <cell r="F638" t="str">
            <v>BATTERIES</v>
          </cell>
          <cell r="G638" t="str">
            <v>020202</v>
          </cell>
          <cell r="H638" t="str">
            <v>CONSUMER NON DURABLES</v>
          </cell>
        </row>
        <row r="639">
          <cell r="D639" t="str">
            <v>INE550B01022</v>
          </cell>
          <cell r="E639" t="str">
            <v>040102004</v>
          </cell>
          <cell r="F639" t="str">
            <v>NBFC</v>
          </cell>
          <cell r="G639" t="str">
            <v>040102</v>
          </cell>
          <cell r="H639" t="str">
            <v>FINANCE</v>
          </cell>
        </row>
        <row r="640">
          <cell r="D640" t="str">
            <v>INE549A01026</v>
          </cell>
          <cell r="E640" t="str">
            <v>070202001</v>
          </cell>
          <cell r="F640" t="str">
            <v>ENGINEERING-DESIGNING-CONSTRUCTION</v>
          </cell>
          <cell r="G640" t="str">
            <v>070202</v>
          </cell>
          <cell r="H640" t="str">
            <v>CONSTRUCTION PROJECT</v>
          </cell>
        </row>
        <row r="641">
          <cell r="D641" t="str">
            <v>INE075I01017</v>
          </cell>
          <cell r="E641" t="str">
            <v>050101001</v>
          </cell>
          <cell r="F641" t="str">
            <v>HOSPITAL</v>
          </cell>
          <cell r="G641" t="str">
            <v>050101</v>
          </cell>
          <cell r="H641" t="str">
            <v>HEALTHCARE SERVICES</v>
          </cell>
        </row>
        <row r="642">
          <cell r="D642" t="str">
            <v>INE236A01020</v>
          </cell>
          <cell r="E642" t="str">
            <v>060101002</v>
          </cell>
          <cell r="F642" t="str">
            <v>IT ENABLED SERVICES - HARDWARE</v>
          </cell>
          <cell r="G642" t="str">
            <v>060101</v>
          </cell>
          <cell r="H642" t="str">
            <v>HARDWARE</v>
          </cell>
        </row>
        <row r="643">
          <cell r="D643" t="str">
            <v>INE860A01027</v>
          </cell>
          <cell r="E643" t="str">
            <v>060102001</v>
          </cell>
          <cell r="F643" t="str">
            <v>COMPUTERS - SOFTWARE</v>
          </cell>
          <cell r="G643" t="str">
            <v>060102</v>
          </cell>
          <cell r="H643" t="str">
            <v>SOFTWARE</v>
          </cell>
        </row>
        <row r="644">
          <cell r="D644" t="str">
            <v>INE001A01036</v>
          </cell>
          <cell r="E644" t="str">
            <v>040102002</v>
          </cell>
          <cell r="F644" t="str">
            <v>HOUSING FINANCE</v>
          </cell>
          <cell r="G644" t="str">
            <v>040102</v>
          </cell>
          <cell r="H644" t="str">
            <v>FINANCE</v>
          </cell>
        </row>
        <row r="645">
          <cell r="D645" t="str">
            <v>INE127D01025</v>
          </cell>
          <cell r="E645" t="str">
            <v>040102005</v>
          </cell>
          <cell r="F645" t="str">
            <v>OTHER FINANCIAL SERVICES</v>
          </cell>
          <cell r="G645" t="str">
            <v>040102</v>
          </cell>
          <cell r="H645" t="str">
            <v>FINANCE</v>
          </cell>
        </row>
        <row r="646">
          <cell r="D646" t="str">
            <v>INE040A01034</v>
          </cell>
          <cell r="E646" t="str">
            <v>040101001</v>
          </cell>
          <cell r="F646" t="str">
            <v>BANKS</v>
          </cell>
          <cell r="G646" t="str">
            <v>040101</v>
          </cell>
          <cell r="H646" t="str">
            <v>BANKS</v>
          </cell>
        </row>
        <row r="647">
          <cell r="D647" t="str">
            <v>INE795G01014</v>
          </cell>
          <cell r="E647" t="str">
            <v>040102010</v>
          </cell>
          <cell r="F647" t="str">
            <v>INSURANCE</v>
          </cell>
          <cell r="G647" t="str">
            <v>040102</v>
          </cell>
          <cell r="H647" t="str">
            <v>FINANCE</v>
          </cell>
        </row>
        <row r="648">
          <cell r="D648" t="str">
            <v>INE191I01012</v>
          </cell>
          <cell r="E648" t="str">
            <v>070201003</v>
          </cell>
          <cell r="F648" t="str">
            <v>RESIDENTIAL/COMMERCIAL/SEZ Project</v>
          </cell>
          <cell r="G648" t="str">
            <v>070201</v>
          </cell>
          <cell r="H648" t="str">
            <v>CONSTRUCTION</v>
          </cell>
        </row>
        <row r="649">
          <cell r="D649" t="str">
            <v>INE558R01013</v>
          </cell>
          <cell r="E649" t="str">
            <v>070202001</v>
          </cell>
          <cell r="F649" t="str">
            <v>ENGINEERING-DESIGNING-CONSTRUCTION</v>
          </cell>
          <cell r="G649" t="str">
            <v>070202</v>
          </cell>
          <cell r="H649" t="str">
            <v>CONSTRUCTION PROJECT</v>
          </cell>
        </row>
        <row r="650">
          <cell r="D650" t="str">
            <v>INE545A01016</v>
          </cell>
          <cell r="E650" t="str">
            <v>070302007</v>
          </cell>
          <cell r="F650" t="str">
            <v>ELECTRODES</v>
          </cell>
          <cell r="G650" t="str">
            <v>070302</v>
          </cell>
          <cell r="H650" t="str">
            <v>INDUSTRIAL PRODUCTS</v>
          </cell>
        </row>
        <row r="651">
          <cell r="D651" t="str">
            <v>INE578A01017</v>
          </cell>
          <cell r="E651" t="str">
            <v>010101001</v>
          </cell>
          <cell r="F651" t="str">
            <v>CEMENT</v>
          </cell>
          <cell r="G651" t="str">
            <v>010101</v>
          </cell>
          <cell r="H651" t="str">
            <v>CEMENT</v>
          </cell>
        </row>
        <row r="652">
          <cell r="D652" t="str">
            <v>INE688E01024</v>
          </cell>
          <cell r="E652" t="str">
            <v>070301003</v>
          </cell>
          <cell r="F652" t="str">
            <v>INDUSTRIAL EQUIPMENT</v>
          </cell>
          <cell r="G652" t="str">
            <v>070301</v>
          </cell>
          <cell r="H652" t="str">
            <v>INDUSTRIAL CAPITAL GOODS</v>
          </cell>
        </row>
        <row r="653">
          <cell r="D653" t="str">
            <v>INE978A01027</v>
          </cell>
          <cell r="E653" t="str">
            <v>020202005</v>
          </cell>
          <cell r="F653" t="str">
            <v>CONSUMER FOOD</v>
          </cell>
          <cell r="G653" t="str">
            <v>020202</v>
          </cell>
          <cell r="H653" t="str">
            <v>CONSUMER NON DURABLES</v>
          </cell>
        </row>
        <row r="654">
          <cell r="D654" t="str">
            <v>INE158A01026</v>
          </cell>
          <cell r="E654" t="str">
            <v>020101002</v>
          </cell>
          <cell r="F654" t="str">
            <v>MOTOR CYCLES/SCOOTERS</v>
          </cell>
          <cell r="G654" t="str">
            <v>020101</v>
          </cell>
          <cell r="H654" t="str">
            <v>AUTO</v>
          </cell>
        </row>
        <row r="655">
          <cell r="D655" t="str">
            <v>INE782E01017</v>
          </cell>
          <cell r="E655" t="str">
            <v>050201002</v>
          </cell>
          <cell r="F655" t="str">
            <v>PHARMACEUTICALS</v>
          </cell>
          <cell r="G655" t="str">
            <v>050201</v>
          </cell>
          <cell r="H655" t="str">
            <v>PHARMACEUTICALS</v>
          </cell>
        </row>
        <row r="656">
          <cell r="D656" t="str">
            <v>INE750M01017</v>
          </cell>
          <cell r="E656" t="str">
            <v>080105001</v>
          </cell>
          <cell r="F656" t="str">
            <v>TRADING</v>
          </cell>
          <cell r="G656" t="str">
            <v>080105</v>
          </cell>
          <cell r="H656" t="str">
            <v>TRADING</v>
          </cell>
        </row>
        <row r="657">
          <cell r="D657" t="str">
            <v>INE093A01033</v>
          </cell>
          <cell r="E657" t="str">
            <v>060102001</v>
          </cell>
          <cell r="F657" t="str">
            <v>COMPUTERS - SOFTWARE</v>
          </cell>
          <cell r="G657" t="str">
            <v>060102</v>
          </cell>
          <cell r="H657" t="str">
            <v>SOFTWARE</v>
          </cell>
        </row>
        <row r="658">
          <cell r="D658" t="str">
            <v>INE548A01028</v>
          </cell>
          <cell r="E658" t="str">
            <v>090101001</v>
          </cell>
          <cell r="F658" t="str">
            <v>TELECOM - EQUIPMENT</v>
          </cell>
          <cell r="G658" t="str">
            <v>090101</v>
          </cell>
          <cell r="H658" t="str">
            <v>TELECOM -  EQUIPMENT &amp; ACCESSORIES</v>
          </cell>
        </row>
        <row r="659">
          <cell r="D659" t="str">
            <v>INE926X01010</v>
          </cell>
          <cell r="E659" t="str">
            <v>070202001</v>
          </cell>
          <cell r="F659" t="str">
            <v>ENGINEERING-DESIGNING-CONSTRUCTION</v>
          </cell>
          <cell r="G659" t="str">
            <v>070202</v>
          </cell>
          <cell r="H659" t="str">
            <v>CONSTRUCTION PROJECT</v>
          </cell>
        </row>
        <row r="660">
          <cell r="D660" t="str">
            <v>INE170I01016</v>
          </cell>
          <cell r="E660" t="str">
            <v>060102003</v>
          </cell>
          <cell r="F660" t="str">
            <v>IT ENABLED SERVICES - SOFTWARE</v>
          </cell>
          <cell r="G660" t="str">
            <v>060102</v>
          </cell>
          <cell r="H660" t="str">
            <v>SOFTWARE</v>
          </cell>
        </row>
        <row r="661">
          <cell r="D661" t="str">
            <v>INE361M01021</v>
          </cell>
          <cell r="E661" t="str">
            <v>070202001</v>
          </cell>
          <cell r="F661" t="str">
            <v>ENGINEERING-DESIGNING-CONSTRUCTION</v>
          </cell>
          <cell r="G661" t="str">
            <v>070202</v>
          </cell>
          <cell r="H661" t="str">
            <v>CONSTRUCTION PROJECT</v>
          </cell>
        </row>
        <row r="662">
          <cell r="D662" t="str">
            <v>INE475B01022</v>
          </cell>
          <cell r="E662" t="str">
            <v>050201002</v>
          </cell>
          <cell r="F662" t="str">
            <v>PHARMACEUTICALS</v>
          </cell>
          <cell r="G662" t="str">
            <v>050201</v>
          </cell>
          <cell r="H662" t="str">
            <v>PHARMACEUTICALS</v>
          </cell>
        </row>
        <row r="663">
          <cell r="D663" t="str">
            <v>INE557A01011</v>
          </cell>
          <cell r="E663" t="str">
            <v>010101002</v>
          </cell>
          <cell r="F663" t="str">
            <v>CEMENT PRODUCTS</v>
          </cell>
          <cell r="G663" t="str">
            <v>010101</v>
          </cell>
          <cell r="H663" t="str">
            <v>CEMENT</v>
          </cell>
        </row>
        <row r="664">
          <cell r="D664" t="str">
            <v>INE788H01017</v>
          </cell>
          <cell r="E664" t="str">
            <v>070302004</v>
          </cell>
          <cell r="F664" t="str">
            <v>CASTINGS/FORGINGS</v>
          </cell>
          <cell r="G664" t="str">
            <v>070302</v>
          </cell>
          <cell r="H664" t="str">
            <v>INDUSTRIAL PRODUCTS</v>
          </cell>
        </row>
        <row r="665">
          <cell r="D665" t="str">
            <v>INE049A01027</v>
          </cell>
          <cell r="E665" t="str">
            <v>020401001</v>
          </cell>
          <cell r="F665" t="str">
            <v>FABRICS AND GARMENTS</v>
          </cell>
          <cell r="G665" t="str">
            <v>020401</v>
          </cell>
          <cell r="H665" t="str">
            <v>TEXTILE PRODUCTS</v>
          </cell>
        </row>
        <row r="666">
          <cell r="D666" t="str">
            <v>INE038A01020</v>
          </cell>
          <cell r="E666" t="str">
            <v>010403001</v>
          </cell>
          <cell r="F666" t="str">
            <v>ALUMINIUM</v>
          </cell>
          <cell r="G666" t="str">
            <v>010403</v>
          </cell>
          <cell r="H666" t="str">
            <v>NON - FERROUS METALS</v>
          </cell>
        </row>
        <row r="667">
          <cell r="D667" t="str">
            <v>INE310C01029</v>
          </cell>
          <cell r="E667" t="str">
            <v>070101001</v>
          </cell>
          <cell r="F667" t="str">
            <v>AUTO ANCILLARIES</v>
          </cell>
          <cell r="G667" t="str">
            <v>070101</v>
          </cell>
          <cell r="H667" t="str">
            <v>AUTO ANCILLARIES</v>
          </cell>
        </row>
        <row r="668">
          <cell r="D668" t="str">
            <v>INE642Y01011</v>
          </cell>
          <cell r="E668" t="str">
            <v>010201003</v>
          </cell>
          <cell r="F668" t="str">
            <v>CHEMICALS - SPECIALITY</v>
          </cell>
          <cell r="G668" t="str">
            <v>010201</v>
          </cell>
          <cell r="H668" t="str">
            <v>CHEMICALS</v>
          </cell>
        </row>
        <row r="669">
          <cell r="D669" t="str">
            <v>INE531E01026</v>
          </cell>
          <cell r="E669" t="str">
            <v>010403002</v>
          </cell>
          <cell r="F669" t="str">
            <v>COPPER &amp; COPPER PRODUCTS</v>
          </cell>
          <cell r="G669" t="str">
            <v>010403</v>
          </cell>
          <cell r="H669" t="str">
            <v>NON - FERROUS METALS</v>
          </cell>
        </row>
        <row r="670">
          <cell r="D670" t="str">
            <v>INE253A01025</v>
          </cell>
          <cell r="E670" t="str">
            <v>020101003</v>
          </cell>
          <cell r="F670" t="str">
            <v>PASSENGER/UTILITY VEHICLES</v>
          </cell>
          <cell r="G670" t="str">
            <v>020101</v>
          </cell>
          <cell r="H670" t="str">
            <v>AUTO</v>
          </cell>
        </row>
        <row r="671">
          <cell r="D671" t="str">
            <v>INE952A01022</v>
          </cell>
          <cell r="E671" t="str">
            <v>020201006</v>
          </cell>
          <cell r="F671" t="str">
            <v>GLASS - CONSUMER</v>
          </cell>
          <cell r="G671" t="str">
            <v>020201</v>
          </cell>
          <cell r="H671" t="str">
            <v>CONSUMER DURABLES</v>
          </cell>
        </row>
        <row r="672">
          <cell r="D672" t="str">
            <v>INE345A01011</v>
          </cell>
          <cell r="E672" t="str">
            <v>030102002</v>
          </cell>
          <cell r="F672" t="str">
            <v>OIL EXPLORATION</v>
          </cell>
          <cell r="G672" t="str">
            <v>030102</v>
          </cell>
          <cell r="H672" t="str">
            <v>OIL</v>
          </cell>
        </row>
        <row r="673">
          <cell r="D673" t="str">
            <v>INE094A01015</v>
          </cell>
          <cell r="E673" t="str">
            <v>030103002</v>
          </cell>
          <cell r="F673" t="str">
            <v>REFINERIES/MARKETING</v>
          </cell>
          <cell r="G673" t="str">
            <v>030103</v>
          </cell>
          <cell r="H673" t="str">
            <v>PETROLEUM PRODUCTS</v>
          </cell>
        </row>
        <row r="674">
          <cell r="D674" t="str">
            <v>INE155B01012</v>
          </cell>
          <cell r="E674" t="str">
            <v>020403001</v>
          </cell>
          <cell r="F674" t="str">
            <v>MAN MADE FIBRES/BLENDED</v>
          </cell>
          <cell r="G674" t="str">
            <v>020403</v>
          </cell>
          <cell r="H674" t="str">
            <v>TEXTILES - SYNTHETIC</v>
          </cell>
        </row>
        <row r="675">
          <cell r="D675" t="str">
            <v>INE030A01027</v>
          </cell>
          <cell r="E675" t="str">
            <v>020202007</v>
          </cell>
          <cell r="F675" t="str">
            <v>DIVERSIFIED</v>
          </cell>
          <cell r="G675" t="str">
            <v>020202</v>
          </cell>
          <cell r="H675" t="str">
            <v>CONSUMER NON DURABLES</v>
          </cell>
        </row>
        <row r="676">
          <cell r="D676" t="str">
            <v>INE267A01025</v>
          </cell>
          <cell r="E676" t="str">
            <v>010403003</v>
          </cell>
          <cell r="F676" t="str">
            <v>ZINC</v>
          </cell>
          <cell r="G676" t="str">
            <v>010403</v>
          </cell>
          <cell r="H676" t="str">
            <v>NON - FERROUS METALS</v>
          </cell>
        </row>
        <row r="677">
          <cell r="D677" t="str">
            <v>INE835D01023</v>
          </cell>
          <cell r="E677" t="str">
            <v>070301003</v>
          </cell>
          <cell r="F677" t="str">
            <v>INDUSTRIAL EQUIPMENT</v>
          </cell>
          <cell r="G677" t="str">
            <v>070301</v>
          </cell>
          <cell r="H677" t="str">
            <v>INDUSTRIAL CAPITAL GOODS</v>
          </cell>
        </row>
        <row r="678">
          <cell r="D678" t="str">
            <v>INE598C01011</v>
          </cell>
          <cell r="E678" t="str">
            <v>010401005</v>
          </cell>
          <cell r="F678" t="str">
            <v>STEEL PRODUCTS</v>
          </cell>
          <cell r="G678" t="str">
            <v>010401</v>
          </cell>
          <cell r="H678" t="str">
            <v>FERROUS METALS</v>
          </cell>
        </row>
        <row r="679">
          <cell r="D679" t="str">
            <v>INE106T01017</v>
          </cell>
          <cell r="E679" t="str">
            <v>010401005</v>
          </cell>
          <cell r="F679" t="str">
            <v>STEEL PRODUCTS</v>
          </cell>
          <cell r="G679" t="str">
            <v>010401</v>
          </cell>
          <cell r="H679" t="str">
            <v>FERROUS METALS</v>
          </cell>
        </row>
        <row r="680">
          <cell r="D680" t="str">
            <v>INE120D01012</v>
          </cell>
          <cell r="E680" t="str">
            <v>070302009</v>
          </cell>
          <cell r="F680" t="str">
            <v>PLASTIC PRODUCTS</v>
          </cell>
          <cell r="G680" t="str">
            <v>070302</v>
          </cell>
          <cell r="H680" t="str">
            <v>INDUSTRIAL PRODUCTS</v>
          </cell>
        </row>
        <row r="681">
          <cell r="D681" t="str">
            <v>INE127B01011</v>
          </cell>
          <cell r="E681" t="str">
            <v>070101001</v>
          </cell>
          <cell r="F681" t="str">
            <v>AUTO ANCILLARIES</v>
          </cell>
          <cell r="G681" t="str">
            <v>070101</v>
          </cell>
          <cell r="H681" t="str">
            <v>AUTO ANCILLARIES</v>
          </cell>
        </row>
        <row r="682">
          <cell r="D682" t="str">
            <v>INE102A01024</v>
          </cell>
          <cell r="E682" t="str">
            <v>080104001</v>
          </cell>
          <cell r="F682" t="str">
            <v>HOTELS/RESORTS</v>
          </cell>
          <cell r="G682" t="str">
            <v>080104</v>
          </cell>
          <cell r="H682" t="str">
            <v>HOTELS/ RESORTS AND OTHER RECREATIONAL ACTIVITIES</v>
          </cell>
        </row>
        <row r="683">
          <cell r="D683" t="str">
            <v>INE262A01018</v>
          </cell>
          <cell r="E683" t="str">
            <v>070301003</v>
          </cell>
          <cell r="F683" t="str">
            <v>INDUSTRIAL EQUIPMENT</v>
          </cell>
          <cell r="G683" t="str">
            <v>070301</v>
          </cell>
          <cell r="H683" t="str">
            <v>INDUSTRIAL CAPITAL GOODS</v>
          </cell>
        </row>
        <row r="684">
          <cell r="D684" t="str">
            <v>INE871K01015</v>
          </cell>
          <cell r="E684" t="str">
            <v>020301005</v>
          </cell>
          <cell r="F684" t="str">
            <v>PRINTING AND PUBLISHING</v>
          </cell>
          <cell r="G684" t="str">
            <v>020301</v>
          </cell>
          <cell r="H684" t="str">
            <v>MEDIA &amp; ENTERTAINMENT</v>
          </cell>
        </row>
        <row r="685">
          <cell r="D685" t="str">
            <v>INE254N01018</v>
          </cell>
          <cell r="E685" t="str">
            <v>020202005</v>
          </cell>
          <cell r="F685" t="str">
            <v>CONSUMER FOOD</v>
          </cell>
          <cell r="G685" t="str">
            <v>020202</v>
          </cell>
          <cell r="H685" t="str">
            <v>CONSUMER NON DURABLES</v>
          </cell>
        </row>
        <row r="686">
          <cell r="D686" t="str">
            <v>INE671A01010</v>
          </cell>
          <cell r="E686" t="str">
            <v>070301002</v>
          </cell>
          <cell r="F686" t="str">
            <v>INDUSTRIAL ELECTRONICS</v>
          </cell>
          <cell r="G686" t="str">
            <v>070301</v>
          </cell>
          <cell r="H686" t="str">
            <v>INDUSTRIAL CAPITAL GOODS</v>
          </cell>
        </row>
        <row r="687">
          <cell r="D687" t="str">
            <v>INE634A01018</v>
          </cell>
          <cell r="E687" t="str">
            <v>070301004</v>
          </cell>
          <cell r="F687" t="str">
            <v>POWER EQUIPMENT</v>
          </cell>
          <cell r="G687" t="str">
            <v>070301</v>
          </cell>
          <cell r="H687" t="str">
            <v>INDUSTRIAL CAPITAL GOODS</v>
          </cell>
        </row>
        <row r="688">
          <cell r="D688" t="str">
            <v>INE275F01019</v>
          </cell>
          <cell r="E688" t="str">
            <v>080104001</v>
          </cell>
          <cell r="F688" t="str">
            <v>HOTELS/RESORTS</v>
          </cell>
          <cell r="G688" t="str">
            <v>080104</v>
          </cell>
          <cell r="H688" t="str">
            <v>HOTELS/ RESORTS AND OTHER RECREATIONAL ACTIVITIES</v>
          </cell>
        </row>
        <row r="689">
          <cell r="D689" t="str">
            <v>INE596H01014</v>
          </cell>
          <cell r="E689" t="str">
            <v>060102003</v>
          </cell>
          <cell r="F689" t="str">
            <v>IT ENABLED SERVICES - SOFTWARE</v>
          </cell>
          <cell r="G689" t="str">
            <v>060102</v>
          </cell>
          <cell r="H689" t="str">
            <v>SOFTWARE</v>
          </cell>
        </row>
        <row r="690">
          <cell r="D690" t="str">
            <v>INE05X901010</v>
          </cell>
          <cell r="E690" t="str">
            <v>010201004</v>
          </cell>
          <cell r="F690" t="str">
            <v>DYES AND PIGMENTS</v>
          </cell>
          <cell r="G690" t="str">
            <v>010201</v>
          </cell>
          <cell r="H690" t="str">
            <v>CHEMICALS</v>
          </cell>
        </row>
        <row r="691">
          <cell r="D691" t="str">
            <v>INE495S01016</v>
          </cell>
          <cell r="E691" t="str">
            <v>020201002</v>
          </cell>
          <cell r="F691" t="str">
            <v>CONSUMER ELECTRONICS</v>
          </cell>
          <cell r="G691" t="str">
            <v>020201</v>
          </cell>
          <cell r="H691" t="str">
            <v>CONSUMER DURABLES</v>
          </cell>
        </row>
        <row r="692">
          <cell r="D692" t="str">
            <v>INE019C01026</v>
          </cell>
          <cell r="E692" t="str">
            <v>010201001</v>
          </cell>
          <cell r="F692" t="str">
            <v>CHEMICALS - INORGANIC</v>
          </cell>
          <cell r="G692" t="str">
            <v>010201</v>
          </cell>
          <cell r="H692" t="str">
            <v>CHEMICALS</v>
          </cell>
        </row>
        <row r="693">
          <cell r="D693" t="str">
            <v>INE415A01038</v>
          </cell>
          <cell r="E693" t="str">
            <v>070201004</v>
          </cell>
          <cell r="F693" t="str">
            <v>SANITARY WARE</v>
          </cell>
          <cell r="G693" t="str">
            <v>070201</v>
          </cell>
          <cell r="H693" t="str">
            <v>CONSTRUCTION</v>
          </cell>
        </row>
        <row r="694">
          <cell r="D694" t="str">
            <v>INE501G01024</v>
          </cell>
          <cell r="E694" t="str">
            <v>020301005</v>
          </cell>
          <cell r="F694" t="str">
            <v>PRINTING AND PUBLISHING</v>
          </cell>
          <cell r="G694" t="str">
            <v>020301</v>
          </cell>
          <cell r="H694" t="str">
            <v>MEDIA &amp; ENTERTAINMENT</v>
          </cell>
        </row>
        <row r="695">
          <cell r="D695" t="str">
            <v>INE703H01016</v>
          </cell>
          <cell r="E695" t="str">
            <v>070201003</v>
          </cell>
          <cell r="F695" t="str">
            <v>RESIDENTIAL/COMMERCIAL/SEZ Project</v>
          </cell>
          <cell r="G695" t="str">
            <v>070201</v>
          </cell>
          <cell r="H695" t="str">
            <v>CONSTRUCTION</v>
          </cell>
        </row>
        <row r="696">
          <cell r="D696" t="str">
            <v>INE031A01017</v>
          </cell>
          <cell r="E696" t="str">
            <v>040102001</v>
          </cell>
          <cell r="F696" t="str">
            <v>FINANCIAL INSTITUTION</v>
          </cell>
          <cell r="G696" t="str">
            <v>040102</v>
          </cell>
          <cell r="H696" t="str">
            <v>FINANCE</v>
          </cell>
        </row>
        <row r="697">
          <cell r="D697" t="str">
            <v>INE336T01010</v>
          </cell>
          <cell r="E697" t="str">
            <v>080108001</v>
          </cell>
          <cell r="F697" t="str">
            <v>DIVERSIFIED SERVICES</v>
          </cell>
          <cell r="G697" t="str">
            <v>080108</v>
          </cell>
          <cell r="H697" t="str">
            <v>SERVICES</v>
          </cell>
        </row>
        <row r="698">
          <cell r="D698" t="str">
            <v>INE069I01010</v>
          </cell>
          <cell r="E698" t="str">
            <v>070201003</v>
          </cell>
          <cell r="F698" t="str">
            <v>RESIDENTIAL/COMMERCIAL/SEZ Project</v>
          </cell>
          <cell r="G698" t="str">
            <v>070201</v>
          </cell>
          <cell r="H698" t="str">
            <v>CONSTRUCTION</v>
          </cell>
        </row>
        <row r="699">
          <cell r="D699" t="str">
            <v>INE148I01020</v>
          </cell>
          <cell r="E699" t="str">
            <v>040102002</v>
          </cell>
          <cell r="F699" t="str">
            <v>HOUSING FINANCE</v>
          </cell>
          <cell r="G699" t="str">
            <v>040102</v>
          </cell>
          <cell r="H699" t="str">
            <v>FINANCE</v>
          </cell>
        </row>
        <row r="700">
          <cell r="D700" t="str">
            <v>INE126M01010</v>
          </cell>
          <cell r="E700" t="str">
            <v>060102003</v>
          </cell>
          <cell r="F700" t="str">
            <v>IT ENABLED SERVICES - SOFTWARE</v>
          </cell>
          <cell r="G700" t="str">
            <v>060102</v>
          </cell>
          <cell r="H700" t="str">
            <v>SOFTWARE</v>
          </cell>
        </row>
        <row r="701">
          <cell r="D701" t="str">
            <v>INE274G01010</v>
          </cell>
          <cell r="E701" t="str">
            <v>040102007</v>
          </cell>
          <cell r="F701" t="str">
            <v>STOCKBROKING AND ALLIED</v>
          </cell>
          <cell r="G701" t="str">
            <v>040102</v>
          </cell>
          <cell r="H701" t="str">
            <v>FINANCE</v>
          </cell>
        </row>
        <row r="702">
          <cell r="D702" t="str">
            <v>INE520Y01019</v>
          </cell>
          <cell r="E702" t="str">
            <v>070301003</v>
          </cell>
          <cell r="F702" t="str">
            <v>INDUSTRIAL EQUIPMENT</v>
          </cell>
          <cell r="G702" t="str">
            <v>070301</v>
          </cell>
          <cell r="H702" t="str">
            <v>INDUSTRIAL CAPITAL GOODS</v>
          </cell>
        </row>
        <row r="703">
          <cell r="D703" t="str">
            <v>INE090A01021</v>
          </cell>
          <cell r="E703" t="str">
            <v>040101001</v>
          </cell>
          <cell r="F703" t="str">
            <v>BANKS</v>
          </cell>
          <cell r="G703" t="str">
            <v>040101</v>
          </cell>
          <cell r="H703" t="str">
            <v>BANKS</v>
          </cell>
        </row>
        <row r="704">
          <cell r="D704" t="str">
            <v>INE765G01017</v>
          </cell>
          <cell r="E704" t="str">
            <v>040102010</v>
          </cell>
          <cell r="F704" t="str">
            <v>INSURANCE</v>
          </cell>
          <cell r="G704" t="str">
            <v>040102</v>
          </cell>
          <cell r="H704" t="str">
            <v>FINANCE</v>
          </cell>
        </row>
        <row r="705">
          <cell r="D705" t="str">
            <v>INE726G01019</v>
          </cell>
          <cell r="E705" t="str">
            <v>040102010</v>
          </cell>
          <cell r="F705" t="str">
            <v>INSURANCE</v>
          </cell>
          <cell r="G705" t="str">
            <v>040102</v>
          </cell>
          <cell r="H705" t="str">
            <v>FINANCE</v>
          </cell>
        </row>
        <row r="706">
          <cell r="D706" t="str">
            <v>INE483B01026</v>
          </cell>
          <cell r="E706" t="str">
            <v>020402001</v>
          </cell>
          <cell r="F706" t="str">
            <v>SPINNING-COTTON/BLENDED</v>
          </cell>
          <cell r="G706" t="str">
            <v>020402</v>
          </cell>
          <cell r="H706" t="str">
            <v>TEXTILES - COTTON</v>
          </cell>
        </row>
        <row r="707">
          <cell r="D707" t="str">
            <v>INE725G01011</v>
          </cell>
          <cell r="E707" t="str">
            <v>040102006</v>
          </cell>
          <cell r="F707" t="str">
            <v>RATINGS</v>
          </cell>
          <cell r="G707" t="str">
            <v>040102</v>
          </cell>
          <cell r="H707" t="str">
            <v>FINANCE</v>
          </cell>
        </row>
        <row r="708">
          <cell r="D708" t="str">
            <v>INE306B01029</v>
          </cell>
          <cell r="E708" t="str">
            <v>070202001</v>
          </cell>
          <cell r="F708" t="str">
            <v>ENGINEERING-DESIGNING-CONSTRUCTION</v>
          </cell>
          <cell r="G708" t="str">
            <v>070202</v>
          </cell>
          <cell r="H708" t="str">
            <v>CONSTRUCTION PROJECT</v>
          </cell>
        </row>
        <row r="709">
          <cell r="D709" t="str">
            <v>INE008A01015</v>
          </cell>
          <cell r="E709" t="str">
            <v>040101001</v>
          </cell>
          <cell r="F709" t="str">
            <v>BANKS</v>
          </cell>
          <cell r="G709" t="str">
            <v>040101</v>
          </cell>
          <cell r="H709" t="str">
            <v>BANKS</v>
          </cell>
        </row>
        <row r="710">
          <cell r="D710" t="str">
            <v>INE669E01016</v>
          </cell>
          <cell r="E710" t="str">
            <v>090102001</v>
          </cell>
          <cell r="F710" t="str">
            <v>TELECOM - SERVICES</v>
          </cell>
          <cell r="G710" t="str">
            <v>090102</v>
          </cell>
          <cell r="H710" t="str">
            <v>TELECOM - SERVICES</v>
          </cell>
        </row>
        <row r="711">
          <cell r="D711" t="str">
            <v>INE043D01016</v>
          </cell>
          <cell r="E711" t="str">
            <v>040102003</v>
          </cell>
          <cell r="F711" t="str">
            <v>INVESTMENT COMPANIES</v>
          </cell>
          <cell r="G711" t="str">
            <v>040102</v>
          </cell>
          <cell r="H711" t="str">
            <v>FINANCE</v>
          </cell>
        </row>
        <row r="712">
          <cell r="D712" t="str">
            <v>INE092T01019</v>
          </cell>
          <cell r="E712" t="str">
            <v>040101001</v>
          </cell>
          <cell r="F712" t="str">
            <v>BANKS</v>
          </cell>
          <cell r="G712" t="str">
            <v>040101</v>
          </cell>
          <cell r="H712" t="str">
            <v>BANKS</v>
          </cell>
        </row>
        <row r="713">
          <cell r="D713" t="str">
            <v>INE022Q01020</v>
          </cell>
          <cell r="E713" t="str">
            <v>040102009</v>
          </cell>
          <cell r="F713" t="str">
            <v>CAPITAL MARKETS</v>
          </cell>
          <cell r="G713" t="str">
            <v>040102</v>
          </cell>
          <cell r="H713" t="str">
            <v>FINANCE</v>
          </cell>
        </row>
        <row r="714">
          <cell r="D714" t="str">
            <v>INE076C01018</v>
          </cell>
          <cell r="E714" t="str">
            <v>020202003</v>
          </cell>
          <cell r="F714" t="str">
            <v>BREW/DISTILLERIES</v>
          </cell>
          <cell r="G714" t="str">
            <v>020202</v>
          </cell>
          <cell r="H714" t="str">
            <v>CONSUMER NON DURABLES</v>
          </cell>
        </row>
        <row r="715">
          <cell r="D715" t="str">
            <v>INE559A01017</v>
          </cell>
          <cell r="E715" t="str">
            <v>020201007</v>
          </cell>
          <cell r="F715" t="str">
            <v>HOME APPLIANCES</v>
          </cell>
          <cell r="G715" t="str">
            <v>020201</v>
          </cell>
          <cell r="H715" t="str">
            <v>CONSUMER DURABLES</v>
          </cell>
        </row>
        <row r="716">
          <cell r="D716" t="str">
            <v>INE039A01010</v>
          </cell>
          <cell r="E716" t="str">
            <v>040102001</v>
          </cell>
          <cell r="F716" t="str">
            <v>FINANCIAL INSTITUTION</v>
          </cell>
          <cell r="G716" t="str">
            <v>040102</v>
          </cell>
          <cell r="H716" t="str">
            <v>FINANCE</v>
          </cell>
        </row>
        <row r="717">
          <cell r="D717" t="str">
            <v>INE133Y01011</v>
          </cell>
          <cell r="E717" t="str">
            <v>070302010</v>
          </cell>
          <cell r="F717" t="str">
            <v>REFRACTORIES</v>
          </cell>
          <cell r="G717" t="str">
            <v>070302</v>
          </cell>
          <cell r="H717" t="str">
            <v>INDUSTRIAL PRODUCTS</v>
          </cell>
        </row>
        <row r="718">
          <cell r="D718" t="str">
            <v>INE188B01013</v>
          </cell>
          <cell r="E718" t="str">
            <v>070101001</v>
          </cell>
          <cell r="F718" t="str">
            <v>AUTO ANCILLARIES</v>
          </cell>
          <cell r="G718" t="str">
            <v>070101</v>
          </cell>
          <cell r="H718" t="str">
            <v>AUTO ANCILLARIES</v>
          </cell>
        </row>
        <row r="719">
          <cell r="D719" t="str">
            <v>INE203G01027</v>
          </cell>
          <cell r="E719" t="str">
            <v>030101003</v>
          </cell>
          <cell r="F719" t="str">
            <v>LPG/CNG/PNG/LNG SUPPLIER</v>
          </cell>
          <cell r="G719" t="str">
            <v>030101</v>
          </cell>
          <cell r="H719" t="str">
            <v>GAS</v>
          </cell>
        </row>
        <row r="720">
          <cell r="D720" t="str">
            <v>INE204A01010</v>
          </cell>
          <cell r="E720" t="str">
            <v>010201002</v>
          </cell>
          <cell r="F720" t="str">
            <v>CHEMICALS - ORGANIC</v>
          </cell>
          <cell r="G720" t="str">
            <v>010201</v>
          </cell>
          <cell r="H720" t="str">
            <v>CHEMICALS</v>
          </cell>
        </row>
        <row r="721">
          <cell r="D721" t="str">
            <v>INE530B01024</v>
          </cell>
          <cell r="E721" t="str">
            <v>040102005</v>
          </cell>
          <cell r="F721" t="str">
            <v>OTHER FINANCIAL SERVICES</v>
          </cell>
          <cell r="G721" t="str">
            <v>040102</v>
          </cell>
          <cell r="H721" t="str">
            <v>FINANCE</v>
          </cell>
        </row>
        <row r="722">
          <cell r="D722" t="str">
            <v>INE489L01022</v>
          </cell>
          <cell r="E722" t="str">
            <v>040102007</v>
          </cell>
          <cell r="F722" t="str">
            <v>STOCKBROKING AND ALLIED</v>
          </cell>
          <cell r="G722" t="str">
            <v>040102</v>
          </cell>
          <cell r="H722" t="str">
            <v>FINANCE</v>
          </cell>
        </row>
        <row r="723">
          <cell r="D723" t="str">
            <v>INE466L01020</v>
          </cell>
          <cell r="E723" t="str">
            <v>040102005</v>
          </cell>
          <cell r="F723" t="str">
            <v>OTHER FINANCIAL SERVICES</v>
          </cell>
          <cell r="G723" t="str">
            <v>040102</v>
          </cell>
          <cell r="H723" t="str">
            <v>FINANCE</v>
          </cell>
        </row>
        <row r="724">
          <cell r="D724" t="str">
            <v>INE886A01014</v>
          </cell>
          <cell r="E724" t="str">
            <v>040102003</v>
          </cell>
          <cell r="F724" t="str">
            <v>INVESTMENT COMPANIES</v>
          </cell>
          <cell r="G724" t="str">
            <v>040102</v>
          </cell>
          <cell r="H724" t="str">
            <v>FINANCE</v>
          </cell>
        </row>
        <row r="725">
          <cell r="D725" t="str">
            <v>INE369I01014</v>
          </cell>
          <cell r="E725" t="str">
            <v>070201001</v>
          </cell>
          <cell r="F725" t="str">
            <v>CONSTRUCTION CIVIL</v>
          </cell>
          <cell r="G725" t="str">
            <v>070201</v>
          </cell>
          <cell r="H725" t="str">
            <v>CONSTRUCTION</v>
          </cell>
        </row>
        <row r="726">
          <cell r="D726" t="str">
            <v>INE975G01012</v>
          </cell>
          <cell r="E726" t="str">
            <v>070201001</v>
          </cell>
          <cell r="F726" t="str">
            <v>CONSTRUCTION CIVIL</v>
          </cell>
          <cell r="G726" t="str">
            <v>070201</v>
          </cell>
          <cell r="H726" t="str">
            <v>CONSTRUCTION</v>
          </cell>
        </row>
        <row r="727">
          <cell r="D727" t="str">
            <v>INE172N01012</v>
          </cell>
          <cell r="E727" t="str">
            <v>080104002</v>
          </cell>
          <cell r="F727" t="str">
            <v>OTHER RECREATIONAL ACTIVITIES</v>
          </cell>
          <cell r="G727" t="str">
            <v>080104</v>
          </cell>
          <cell r="H727" t="str">
            <v>HOTELS/ RESORTS AND OTHER RECREATIONAL ACTIVITIES</v>
          </cell>
        </row>
        <row r="728">
          <cell r="D728" t="str">
            <v>INE919H01018</v>
          </cell>
          <cell r="E728" t="str">
            <v>010401001</v>
          </cell>
          <cell r="F728" t="str">
            <v>FERRO &amp; SILICA MANGANESE</v>
          </cell>
          <cell r="G728" t="str">
            <v>010401</v>
          </cell>
          <cell r="H728" t="str">
            <v>FERROUS METALS</v>
          </cell>
        </row>
        <row r="729">
          <cell r="D729" t="str">
            <v>INE547E01014</v>
          </cell>
          <cell r="E729" t="str">
            <v>070101005</v>
          </cell>
          <cell r="F729" t="str">
            <v>TRADING - AUTO ANCILLARIES</v>
          </cell>
          <cell r="G729" t="str">
            <v>070101</v>
          </cell>
          <cell r="H729" t="str">
            <v>AUTO ANCILLARIES</v>
          </cell>
        </row>
        <row r="730">
          <cell r="D730" t="str">
            <v>INE691G01015</v>
          </cell>
          <cell r="E730" t="str">
            <v>010401001</v>
          </cell>
          <cell r="F730" t="str">
            <v>FERRO &amp; SILICA MANGANESE</v>
          </cell>
          <cell r="G730" t="str">
            <v>010401</v>
          </cell>
          <cell r="H730" t="str">
            <v>FERROUS METALS</v>
          </cell>
        </row>
        <row r="731">
          <cell r="D731" t="str">
            <v>INE841B01017</v>
          </cell>
          <cell r="E731" t="str">
            <v>040102005</v>
          </cell>
          <cell r="F731" t="str">
            <v>OTHER FINANCIAL SERVICES</v>
          </cell>
          <cell r="G731" t="str">
            <v>040102</v>
          </cell>
          <cell r="H731" t="str">
            <v>FINANCE</v>
          </cell>
        </row>
        <row r="732">
          <cell r="D732" t="str">
            <v>INE053A01029</v>
          </cell>
          <cell r="E732" t="str">
            <v>080104001</v>
          </cell>
          <cell r="F732" t="str">
            <v>HOTELS/RESORTS</v>
          </cell>
          <cell r="G732" t="str">
            <v>080104</v>
          </cell>
          <cell r="H732" t="str">
            <v>HOTELS/ RESORTS AND OTHER RECREATIONAL ACTIVITIES</v>
          </cell>
        </row>
        <row r="733">
          <cell r="D733" t="str">
            <v>INE383A01012</v>
          </cell>
          <cell r="E733" t="str">
            <v>010101001</v>
          </cell>
          <cell r="F733" t="str">
            <v>CEMENT</v>
          </cell>
          <cell r="G733" t="str">
            <v>010101</v>
          </cell>
          <cell r="H733" t="str">
            <v>CEMENT</v>
          </cell>
        </row>
        <row r="734">
          <cell r="D734" t="str">
            <v>INE560A01015</v>
          </cell>
          <cell r="E734" t="str">
            <v>010201002</v>
          </cell>
          <cell r="F734" t="str">
            <v>CHEMICALS - ORGANIC</v>
          </cell>
          <cell r="G734" t="str">
            <v>010201</v>
          </cell>
          <cell r="H734" t="str">
            <v>CHEMICALS</v>
          </cell>
        </row>
        <row r="735">
          <cell r="D735" t="str">
            <v>INE933S01016</v>
          </cell>
          <cell r="E735" t="str">
            <v>020203001</v>
          </cell>
          <cell r="F735" t="str">
            <v>RETAILING</v>
          </cell>
          <cell r="G735" t="str">
            <v>020203</v>
          </cell>
          <cell r="H735" t="str">
            <v>RETAILING</v>
          </cell>
        </row>
        <row r="736">
          <cell r="D736" t="str">
            <v>INE562A01011</v>
          </cell>
          <cell r="E736" t="str">
            <v>040101001</v>
          </cell>
          <cell r="F736" t="str">
            <v>BANKS</v>
          </cell>
          <cell r="G736" t="str">
            <v>040101</v>
          </cell>
          <cell r="H736" t="str">
            <v>BANKS</v>
          </cell>
        </row>
        <row r="737">
          <cell r="D737" t="str">
            <v>INE061A01014</v>
          </cell>
          <cell r="E737" t="str">
            <v>020403001</v>
          </cell>
          <cell r="F737" t="str">
            <v>MAN MADE FIBRES/BLENDED</v>
          </cell>
          <cell r="G737" t="str">
            <v>020403</v>
          </cell>
          <cell r="H737" t="str">
            <v>TEXTILES - SYNTHETIC</v>
          </cell>
        </row>
        <row r="738">
          <cell r="D738" t="str">
            <v>INE323C01030</v>
          </cell>
          <cell r="E738" t="str">
            <v>070202001</v>
          </cell>
          <cell r="F738" t="str">
            <v>ENGINEERING-DESIGNING-CONSTRUCTION</v>
          </cell>
          <cell r="G738" t="str">
            <v>070202</v>
          </cell>
          <cell r="H738" t="str">
            <v>CONSTRUCTION PROJECT</v>
          </cell>
        </row>
        <row r="739">
          <cell r="D739" t="str">
            <v>INE646L01027</v>
          </cell>
          <cell r="E739" t="str">
            <v>080106001</v>
          </cell>
          <cell r="F739" t="str">
            <v>AIRLINES</v>
          </cell>
          <cell r="G739" t="str">
            <v>080106</v>
          </cell>
          <cell r="H739" t="str">
            <v>TRANSPORTATION</v>
          </cell>
        </row>
        <row r="740">
          <cell r="D740" t="str">
            <v>INE065B01013</v>
          </cell>
          <cell r="E740" t="str">
            <v>070301004</v>
          </cell>
          <cell r="F740" t="str">
            <v>POWER EQUIPMENT</v>
          </cell>
          <cell r="G740" t="str">
            <v>070301</v>
          </cell>
          <cell r="H740" t="str">
            <v>INDUSTRIAL CAPITAL GOODS</v>
          </cell>
        </row>
        <row r="741">
          <cell r="D741" t="str">
            <v>INE092B01025</v>
          </cell>
          <cell r="E741" t="str">
            <v>070101001</v>
          </cell>
          <cell r="F741" t="str">
            <v>AUTO ANCILLARIES</v>
          </cell>
          <cell r="G741" t="str">
            <v>070101</v>
          </cell>
          <cell r="H741" t="str">
            <v>AUTO ANCILLARIES</v>
          </cell>
        </row>
        <row r="742">
          <cell r="D742" t="str">
            <v>INE873D01024</v>
          </cell>
          <cell r="E742" t="str">
            <v>050201002</v>
          </cell>
          <cell r="F742" t="str">
            <v>PHARMACEUTICALS</v>
          </cell>
          <cell r="G742" t="str">
            <v>050201</v>
          </cell>
          <cell r="H742" t="str">
            <v>PHARMACEUTICALS</v>
          </cell>
        </row>
        <row r="743">
          <cell r="D743" t="str">
            <v>INE156A01020</v>
          </cell>
          <cell r="E743" t="str">
            <v>020403001</v>
          </cell>
          <cell r="F743" t="str">
            <v>MAN MADE FIBRES/BLENDED</v>
          </cell>
          <cell r="G743" t="str">
            <v>020403</v>
          </cell>
          <cell r="H743" t="str">
            <v>TEXTILES - SYNTHETIC</v>
          </cell>
        </row>
        <row r="744">
          <cell r="D744" t="str">
            <v>INE866K01015</v>
          </cell>
          <cell r="E744" t="str">
            <v>070301004</v>
          </cell>
          <cell r="F744" t="str">
            <v>POWER EQUIPMENT</v>
          </cell>
          <cell r="G744" t="str">
            <v>070301</v>
          </cell>
          <cell r="H744" t="str">
            <v>INDUSTRIAL CAPITAL GOODS</v>
          </cell>
        </row>
        <row r="745">
          <cell r="D745" t="str">
            <v>INE896L01010</v>
          </cell>
          <cell r="E745" t="str">
            <v>040102004</v>
          </cell>
          <cell r="F745" t="str">
            <v>NBFC</v>
          </cell>
          <cell r="G745" t="str">
            <v>040102</v>
          </cell>
          <cell r="H745" t="str">
            <v>FINANCE</v>
          </cell>
        </row>
        <row r="746">
          <cell r="D746" t="str">
            <v>INE332H01014</v>
          </cell>
          <cell r="E746" t="str">
            <v>070301004</v>
          </cell>
          <cell r="F746" t="str">
            <v>POWER EQUIPMENT</v>
          </cell>
          <cell r="G746" t="str">
            <v>070301</v>
          </cell>
          <cell r="H746" t="str">
            <v>INDUSTRIAL CAPITAL GOODS</v>
          </cell>
        </row>
        <row r="747">
          <cell r="D747" t="str">
            <v>INE337M01013</v>
          </cell>
          <cell r="E747" t="str">
            <v>040102007</v>
          </cell>
          <cell r="F747" t="str">
            <v>STOCKBROKING AND ALLIED</v>
          </cell>
          <cell r="G747" t="str">
            <v>040102</v>
          </cell>
          <cell r="H747" t="str">
            <v>FINANCE</v>
          </cell>
        </row>
        <row r="748">
          <cell r="D748" t="str">
            <v>INE227G01018</v>
          </cell>
          <cell r="E748" t="str">
            <v>030201001</v>
          </cell>
          <cell r="F748" t="str">
            <v>POWER</v>
          </cell>
          <cell r="G748" t="str">
            <v>030201</v>
          </cell>
          <cell r="H748" t="str">
            <v>POWER</v>
          </cell>
        </row>
        <row r="749">
          <cell r="D749" t="str">
            <v>INE681B01017</v>
          </cell>
          <cell r="E749" t="str">
            <v>050101001</v>
          </cell>
          <cell r="F749" t="str">
            <v>HOSPITAL</v>
          </cell>
          <cell r="G749" t="str">
            <v>050101</v>
          </cell>
          <cell r="H749" t="str">
            <v>HEALTHCARE SERVICES</v>
          </cell>
        </row>
        <row r="750">
          <cell r="D750" t="str">
            <v>INE915B01019</v>
          </cell>
          <cell r="E750" t="str">
            <v>050201002</v>
          </cell>
          <cell r="F750" t="str">
            <v>PHARMACEUTICALS</v>
          </cell>
          <cell r="G750" t="str">
            <v>050201</v>
          </cell>
          <cell r="H750" t="str">
            <v>PHARMACEUTICALS</v>
          </cell>
        </row>
        <row r="751">
          <cell r="D751" t="str">
            <v>INE788B01028</v>
          </cell>
          <cell r="E751" t="str">
            <v>050201002</v>
          </cell>
          <cell r="F751" t="str">
            <v>PHARMACEUTICALS</v>
          </cell>
          <cell r="G751" t="str">
            <v>050201</v>
          </cell>
          <cell r="H751" t="str">
            <v>PHARMACEUTICALS</v>
          </cell>
        </row>
        <row r="752">
          <cell r="D752" t="str">
            <v>INE611L01021</v>
          </cell>
          <cell r="E752" t="str">
            <v>020401001</v>
          </cell>
          <cell r="F752" t="str">
            <v>FABRICS AND GARMENTS</v>
          </cell>
          <cell r="G752" t="str">
            <v>020401</v>
          </cell>
          <cell r="H752" t="str">
            <v>TEXTILE PRODUCTS</v>
          </cell>
        </row>
        <row r="753">
          <cell r="D753" t="str">
            <v>INE095A01012</v>
          </cell>
          <cell r="E753" t="str">
            <v>040101001</v>
          </cell>
          <cell r="F753" t="str">
            <v>BANKS</v>
          </cell>
          <cell r="G753" t="str">
            <v>040101</v>
          </cell>
          <cell r="H753" t="str">
            <v>BANKS</v>
          </cell>
        </row>
        <row r="754">
          <cell r="D754" t="str">
            <v>INE189B01011</v>
          </cell>
          <cell r="E754" t="str">
            <v>070302009</v>
          </cell>
          <cell r="F754" t="str">
            <v>PLASTIC PRODUCTS</v>
          </cell>
          <cell r="G754" t="str">
            <v>070302</v>
          </cell>
          <cell r="H754" t="str">
            <v>INDUSTRIAL PRODUCTS</v>
          </cell>
        </row>
        <row r="755">
          <cell r="D755" t="str">
            <v>INE483S01020</v>
          </cell>
          <cell r="E755" t="str">
            <v>060102003</v>
          </cell>
          <cell r="F755" t="str">
            <v>IT ENABLED SERVICES - SOFTWARE</v>
          </cell>
          <cell r="G755" t="str">
            <v>060102</v>
          </cell>
          <cell r="H755" t="str">
            <v>SOFTWARE</v>
          </cell>
        </row>
        <row r="756">
          <cell r="D756" t="str">
            <v>INE344S01016</v>
          </cell>
          <cell r="E756" t="str">
            <v>060102003</v>
          </cell>
          <cell r="F756" t="str">
            <v>IT ENABLED SERVICES - SOFTWARE</v>
          </cell>
          <cell r="G756" t="str">
            <v>060102</v>
          </cell>
          <cell r="H756" t="str">
            <v>SOFTWARE</v>
          </cell>
        </row>
        <row r="757">
          <cell r="D757" t="str">
            <v>INE669A01022</v>
          </cell>
          <cell r="E757" t="str">
            <v>020301005</v>
          </cell>
          <cell r="F757" t="str">
            <v>PRINTING AND PUBLISHING</v>
          </cell>
          <cell r="G757" t="str">
            <v>020301</v>
          </cell>
          <cell r="H757" t="str">
            <v>MEDIA &amp; ENTERTAINMENT</v>
          </cell>
        </row>
        <row r="758">
          <cell r="D758" t="str">
            <v>INE121J01017</v>
          </cell>
          <cell r="E758" t="str">
            <v>090101001</v>
          </cell>
          <cell r="F758" t="str">
            <v>TELECOM - EQUIPMENT</v>
          </cell>
          <cell r="G758" t="str">
            <v>090101</v>
          </cell>
          <cell r="H758" t="str">
            <v>TELECOM -  EQUIPMENT &amp; ACCESSORIES</v>
          </cell>
        </row>
        <row r="759">
          <cell r="D759" t="str">
            <v>INE009A01021</v>
          </cell>
          <cell r="E759" t="str">
            <v>060102001</v>
          </cell>
          <cell r="F759" t="str">
            <v>COMPUTERS - SOFTWARE</v>
          </cell>
          <cell r="G759" t="str">
            <v>060102</v>
          </cell>
          <cell r="H759" t="str">
            <v>SOFTWARE</v>
          </cell>
        </row>
        <row r="760">
          <cell r="D760" t="str">
            <v>INE177A01018</v>
          </cell>
          <cell r="E760" t="str">
            <v>070302005</v>
          </cell>
          <cell r="F760" t="str">
            <v>COMPRESSORS / PUMPS</v>
          </cell>
          <cell r="G760" t="str">
            <v>070302</v>
          </cell>
          <cell r="H760" t="str">
            <v>INDUSTRIAL PRODUCTS</v>
          </cell>
        </row>
        <row r="761">
          <cell r="D761" t="str">
            <v>INE403Y01018</v>
          </cell>
          <cell r="E761" t="str">
            <v>060102001</v>
          </cell>
          <cell r="F761" t="str">
            <v>COMPUTERS - SOFTWARE</v>
          </cell>
          <cell r="G761" t="str">
            <v>060102</v>
          </cell>
          <cell r="H761" t="str">
            <v>SOFTWARE</v>
          </cell>
        </row>
        <row r="762">
          <cell r="D762" t="str">
            <v>INE070Y01015</v>
          </cell>
          <cell r="E762" t="str">
            <v>070101006</v>
          </cell>
          <cell r="F762" t="str">
            <v>TYRES &amp; ALLIED</v>
          </cell>
          <cell r="G762" t="str">
            <v>070101</v>
          </cell>
          <cell r="H762" t="str">
            <v>AUTO ANCILLARIES</v>
          </cell>
        </row>
        <row r="763">
          <cell r="D763" t="str">
            <v>INE312H01016</v>
          </cell>
          <cell r="E763" t="str">
            <v>020301002</v>
          </cell>
          <cell r="F763" t="str">
            <v>FILM PRODUCTION, DISTRIBUTION &amp; EXHIBITION</v>
          </cell>
          <cell r="G763" t="str">
            <v>020301</v>
          </cell>
          <cell r="H763" t="str">
            <v>MEDIA &amp; ENTERTAINMENT</v>
          </cell>
        </row>
        <row r="764">
          <cell r="D764" t="str">
            <v>INE066P01011</v>
          </cell>
          <cell r="E764" t="str">
            <v>070301004</v>
          </cell>
          <cell r="F764" t="str">
            <v>POWER EQUIPMENT</v>
          </cell>
          <cell r="G764" t="str">
            <v>070301</v>
          </cell>
          <cell r="H764" t="str">
            <v>INDUSTRIAL CAPITAL GOODS</v>
          </cell>
        </row>
        <row r="765">
          <cell r="D765" t="str">
            <v>INE070I01018</v>
          </cell>
          <cell r="E765" t="str">
            <v>010302001</v>
          </cell>
          <cell r="F765" t="str">
            <v>PESTICIDES AND AGROCHEMICALS</v>
          </cell>
          <cell r="G765" t="str">
            <v>010302</v>
          </cell>
          <cell r="H765" t="str">
            <v>PESTICIDES</v>
          </cell>
        </row>
        <row r="766">
          <cell r="D766" t="str">
            <v>INE020G01017</v>
          </cell>
          <cell r="E766" t="str">
            <v>060102003</v>
          </cell>
          <cell r="F766" t="str">
            <v>IT ENABLED SERVICES - SOFTWARE</v>
          </cell>
          <cell r="G766" t="str">
            <v>060102</v>
          </cell>
          <cell r="H766" t="str">
            <v>SOFTWARE</v>
          </cell>
        </row>
        <row r="767">
          <cell r="D767" t="str">
            <v>INE418N01027</v>
          </cell>
          <cell r="E767" t="str">
            <v>020401001</v>
          </cell>
          <cell r="F767" t="str">
            <v>FABRICS AND GARMENTS</v>
          </cell>
          <cell r="G767" t="str">
            <v>020401</v>
          </cell>
          <cell r="H767" t="str">
            <v>TEXTILE PRODUCTS</v>
          </cell>
        </row>
        <row r="768">
          <cell r="D768" t="str">
            <v>INE306R01017</v>
          </cell>
          <cell r="E768" t="str">
            <v>060102001</v>
          </cell>
          <cell r="F768" t="str">
            <v>COMPUTERS - SOFTWARE</v>
          </cell>
          <cell r="G768" t="str">
            <v>060102</v>
          </cell>
          <cell r="H768" t="str">
            <v>SOFTWARE</v>
          </cell>
        </row>
        <row r="769">
          <cell r="D769" t="str">
            <v>INE781A01025</v>
          </cell>
          <cell r="E769" t="str">
            <v>060102001</v>
          </cell>
          <cell r="F769" t="str">
            <v>COMPUTERS - SOFTWARE</v>
          </cell>
          <cell r="G769" t="str">
            <v>060102</v>
          </cell>
          <cell r="H769" t="str">
            <v>SOFTWARE</v>
          </cell>
        </row>
        <row r="770">
          <cell r="D770" t="str">
            <v>INE878H01016</v>
          </cell>
          <cell r="E770" t="str">
            <v>040102007</v>
          </cell>
          <cell r="F770" t="str">
            <v>STOCKBROKING AND ALLIED</v>
          </cell>
          <cell r="G770" t="str">
            <v>040102</v>
          </cell>
          <cell r="H770" t="str">
            <v>FINANCE</v>
          </cell>
        </row>
        <row r="771">
          <cell r="D771" t="str">
            <v>INE565A01014</v>
          </cell>
          <cell r="E771" t="str">
            <v>040101001</v>
          </cell>
          <cell r="F771" t="str">
            <v>BANKS</v>
          </cell>
          <cell r="G771" t="str">
            <v>040101</v>
          </cell>
          <cell r="H771" t="str">
            <v>BANKS</v>
          </cell>
        </row>
        <row r="772">
          <cell r="D772" t="str">
            <v>INE242A01010</v>
          </cell>
          <cell r="E772" t="str">
            <v>030103002</v>
          </cell>
          <cell r="F772" t="str">
            <v>REFINERIES/MARKETING</v>
          </cell>
          <cell r="G772" t="str">
            <v>030103</v>
          </cell>
          <cell r="H772" t="str">
            <v>PETROLEUM PRODUCTS</v>
          </cell>
        </row>
        <row r="773">
          <cell r="D773" t="str">
            <v>INE485C01011</v>
          </cell>
          <cell r="E773" t="str">
            <v>050201002</v>
          </cell>
          <cell r="F773" t="str">
            <v>PHARMACEUTICALS</v>
          </cell>
          <cell r="G773" t="str">
            <v>050201</v>
          </cell>
          <cell r="H773" t="str">
            <v>PHARMACEUTICALS</v>
          </cell>
        </row>
        <row r="774">
          <cell r="D774" t="str">
            <v>INE571A01020</v>
          </cell>
          <cell r="E774" t="str">
            <v>050201002</v>
          </cell>
          <cell r="F774" t="str">
            <v>PHARMACEUTICALS</v>
          </cell>
          <cell r="G774" t="str">
            <v>050201</v>
          </cell>
          <cell r="H774" t="str">
            <v>PHARMACEUTICALS</v>
          </cell>
        </row>
        <row r="775">
          <cell r="D775" t="str">
            <v>INE821I01014</v>
          </cell>
          <cell r="E775" t="str">
            <v>070201001</v>
          </cell>
          <cell r="F775" t="str">
            <v>CONSTRUCTION CIVIL</v>
          </cell>
          <cell r="G775" t="str">
            <v>070201</v>
          </cell>
          <cell r="H775" t="str">
            <v>CONSTRUCTION</v>
          </cell>
        </row>
        <row r="776">
          <cell r="D776" t="str">
            <v>INE962Y01021</v>
          </cell>
          <cell r="E776" t="str">
            <v>070202001</v>
          </cell>
          <cell r="F776" t="str">
            <v>ENGINEERING-DESIGNING-CONSTRUCTION</v>
          </cell>
          <cell r="G776" t="str">
            <v>070202</v>
          </cell>
          <cell r="H776" t="str">
            <v>CONSTRUCTION PROJECT</v>
          </cell>
        </row>
        <row r="777">
          <cell r="D777" t="str">
            <v>INE335Y01012</v>
          </cell>
          <cell r="E777" t="str">
            <v>080108001</v>
          </cell>
          <cell r="F777" t="str">
            <v>DIVERSIFIED SERVICES</v>
          </cell>
          <cell r="G777" t="str">
            <v>080108</v>
          </cell>
          <cell r="H777" t="str">
            <v>SERVICES</v>
          </cell>
        </row>
        <row r="778">
          <cell r="D778" t="str">
            <v>INE01GN01017</v>
          </cell>
          <cell r="E778" t="str">
            <v>020401001</v>
          </cell>
          <cell r="F778" t="str">
            <v>FABRICS AND GARMENTS</v>
          </cell>
          <cell r="G778" t="str">
            <v>020401</v>
          </cell>
          <cell r="H778" t="str">
            <v>TEXTILE PRODUCTS</v>
          </cell>
        </row>
        <row r="779">
          <cell r="D779" t="str">
            <v>INE763G01038</v>
          </cell>
          <cell r="E779" t="str">
            <v>040102007</v>
          </cell>
          <cell r="F779" t="str">
            <v>STOCKBROKING AND ALLIED</v>
          </cell>
          <cell r="G779" t="str">
            <v>040102</v>
          </cell>
          <cell r="H779" t="str">
            <v>FINANCE</v>
          </cell>
        </row>
        <row r="780">
          <cell r="D780" t="str">
            <v>INE566K01011</v>
          </cell>
          <cell r="E780" t="str">
            <v>060102003</v>
          </cell>
          <cell r="F780" t="str">
            <v>IT ENABLED SERVICES - SOFTWARE</v>
          </cell>
          <cell r="G780" t="str">
            <v>060102</v>
          </cell>
          <cell r="H780" t="str">
            <v>SOFTWARE</v>
          </cell>
        </row>
        <row r="781">
          <cell r="D781" t="str">
            <v>INE732F01019</v>
          </cell>
          <cell r="E781" t="str">
            <v>010401005</v>
          </cell>
          <cell r="F781" t="str">
            <v>STEEL PRODUCTS</v>
          </cell>
          <cell r="G781" t="str">
            <v>010401</v>
          </cell>
          <cell r="H781" t="str">
            <v>FERROUS METALS</v>
          </cell>
        </row>
        <row r="782">
          <cell r="D782" t="str">
            <v>INE154A01025</v>
          </cell>
          <cell r="E782" t="str">
            <v>020202004</v>
          </cell>
          <cell r="F782" t="str">
            <v>CIGARETTES</v>
          </cell>
          <cell r="G782" t="str">
            <v>020202</v>
          </cell>
          <cell r="H782" t="str">
            <v>CONSUMER NON DURABLES</v>
          </cell>
        </row>
        <row r="783">
          <cell r="D783" t="str">
            <v>INE353K01014</v>
          </cell>
          <cell r="E783" t="str">
            <v>080104001</v>
          </cell>
          <cell r="F783" t="str">
            <v>HOTELS/RESORTS</v>
          </cell>
          <cell r="G783" t="str">
            <v>080104</v>
          </cell>
          <cell r="H783" t="str">
            <v>HOTELS/ RESORTS AND OTHER RECREATIONAL ACTIVITIES</v>
          </cell>
        </row>
        <row r="784">
          <cell r="D784" t="str">
            <v>INE686A01026</v>
          </cell>
          <cell r="E784" t="str">
            <v>070201001</v>
          </cell>
          <cell r="F784" t="str">
            <v>CONSTRUCTION CIVIL</v>
          </cell>
          <cell r="G784" t="str">
            <v>070201</v>
          </cell>
          <cell r="H784" t="str">
            <v>CONSTRUCTION</v>
          </cell>
        </row>
        <row r="785">
          <cell r="D785" t="str">
            <v>INE248A01017</v>
          </cell>
          <cell r="E785" t="str">
            <v>090101001</v>
          </cell>
          <cell r="F785" t="str">
            <v>TELECOM - EQUIPMENT</v>
          </cell>
          <cell r="G785" t="str">
            <v>090101</v>
          </cell>
          <cell r="H785" t="str">
            <v>TELECOM -  EQUIPMENT &amp; ACCESSORIES</v>
          </cell>
        </row>
        <row r="786">
          <cell r="D786" t="str">
            <v>INE050B01023</v>
          </cell>
          <cell r="E786" t="str">
            <v>040102005</v>
          </cell>
          <cell r="F786" t="str">
            <v>OTHER FINANCIAL SERVICES</v>
          </cell>
          <cell r="G786" t="str">
            <v>040102</v>
          </cell>
          <cell r="H786" t="str">
            <v>FINANCE</v>
          </cell>
        </row>
        <row r="787">
          <cell r="D787" t="str">
            <v>INE043C01018</v>
          </cell>
          <cell r="E787" t="str">
            <v>010201002</v>
          </cell>
          <cell r="F787" t="str">
            <v>CHEMICALS - ORGANIC</v>
          </cell>
          <cell r="G787" t="str">
            <v>010201</v>
          </cell>
          <cell r="H787" t="str">
            <v>CHEMICALS</v>
          </cell>
        </row>
        <row r="788">
          <cell r="D788" t="str">
            <v>INE848A01014</v>
          </cell>
          <cell r="E788" t="str">
            <v>060102001</v>
          </cell>
          <cell r="F788" t="str">
            <v>COMPUTERS - SOFTWARE</v>
          </cell>
          <cell r="G788" t="str">
            <v>060102</v>
          </cell>
          <cell r="H788" t="str">
            <v>SOFTWARE</v>
          </cell>
        </row>
        <row r="789">
          <cell r="D789" t="str">
            <v>INE168A01041</v>
          </cell>
          <cell r="E789" t="str">
            <v>040101001</v>
          </cell>
          <cell r="F789" t="str">
            <v>BANKS</v>
          </cell>
          <cell r="G789" t="str">
            <v>040101</v>
          </cell>
          <cell r="H789" t="str">
            <v>BANKS</v>
          </cell>
        </row>
        <row r="790">
          <cell r="D790" t="str">
            <v>INE199G01027</v>
          </cell>
          <cell r="E790" t="str">
            <v>020301005</v>
          </cell>
          <cell r="F790" t="str">
            <v>PRINTING AND PUBLISHING</v>
          </cell>
          <cell r="G790" t="str">
            <v>020301</v>
          </cell>
          <cell r="H790" t="str">
            <v>MEDIA &amp; ENTERTAINMENT</v>
          </cell>
        </row>
        <row r="791">
          <cell r="D791" t="str">
            <v>INE048B01027</v>
          </cell>
          <cell r="E791" t="str">
            <v>050201002</v>
          </cell>
          <cell r="F791" t="str">
            <v>PHARMACEUTICALS</v>
          </cell>
          <cell r="G791" t="str">
            <v>050201</v>
          </cell>
          <cell r="H791" t="str">
            <v>PHARMACEUTICALS</v>
          </cell>
        </row>
        <row r="792">
          <cell r="D792" t="str">
            <v>INE091G01018</v>
          </cell>
          <cell r="E792" t="str">
            <v>010401002</v>
          </cell>
          <cell r="F792" t="str">
            <v>PIG IRON</v>
          </cell>
          <cell r="G792" t="str">
            <v>010401</v>
          </cell>
          <cell r="H792" t="str">
            <v>FERROUS METALS</v>
          </cell>
        </row>
        <row r="793">
          <cell r="D793" t="str">
            <v>INE070D01027</v>
          </cell>
          <cell r="E793" t="str">
            <v>070302009</v>
          </cell>
          <cell r="F793" t="str">
            <v>PLASTIC PRODUCTS</v>
          </cell>
          <cell r="G793" t="str">
            <v>070302</v>
          </cell>
          <cell r="H793" t="str">
            <v>INDUSTRIAL PRODUCTS</v>
          </cell>
        </row>
        <row r="794">
          <cell r="D794" t="str">
            <v>INE343D01010</v>
          </cell>
          <cell r="E794" t="str">
            <v>070202001</v>
          </cell>
          <cell r="F794" t="str">
            <v>ENGINEERING-DESIGNING-CONSTRUCTION</v>
          </cell>
          <cell r="G794" t="str">
            <v>070202</v>
          </cell>
          <cell r="H794" t="str">
            <v>CONSTRUCTION PROJECT</v>
          </cell>
        </row>
        <row r="795">
          <cell r="D795" t="str">
            <v>INE486B01011</v>
          </cell>
          <cell r="E795" t="str">
            <v>020301006</v>
          </cell>
          <cell r="F795" t="str">
            <v>TV BROADCASTING &amp; SOFTWARE PRODUCTION</v>
          </cell>
          <cell r="G795" t="str">
            <v>020301</v>
          </cell>
          <cell r="H795" t="str">
            <v>MEDIA &amp; ENTERTAINMENT</v>
          </cell>
        </row>
        <row r="796">
          <cell r="D796" t="str">
            <v>INE00N401018</v>
          </cell>
          <cell r="E796" t="str">
            <v>020401001</v>
          </cell>
          <cell r="F796" t="str">
            <v>FABRICS AND GARMENTS</v>
          </cell>
          <cell r="G796" t="str">
            <v>020401</v>
          </cell>
          <cell r="H796" t="str">
            <v>TEXTILE PRODUCTS</v>
          </cell>
        </row>
        <row r="797">
          <cell r="D797" t="str">
            <v>INE349X01015</v>
          </cell>
          <cell r="E797" t="str">
            <v>080106002</v>
          </cell>
          <cell r="F797" t="str">
            <v>LOGISTICS SOLUTION PROVIDER</v>
          </cell>
          <cell r="G797" t="str">
            <v>080106</v>
          </cell>
          <cell r="H797" t="str">
            <v>TRANSPORTATION</v>
          </cell>
        </row>
        <row r="798">
          <cell r="D798" t="str">
            <v>INE039C01032</v>
          </cell>
          <cell r="E798" t="str">
            <v>070101001</v>
          </cell>
          <cell r="F798" t="str">
            <v>AUTO ANCILLARIES</v>
          </cell>
          <cell r="G798" t="str">
            <v>070101</v>
          </cell>
          <cell r="H798" t="str">
            <v>AUTO ANCILLARIES</v>
          </cell>
        </row>
        <row r="799">
          <cell r="D799" t="str">
            <v>INE039O01011</v>
          </cell>
          <cell r="E799" t="str">
            <v>070301001</v>
          </cell>
          <cell r="F799" t="str">
            <v>ENGINEERING-DESIGNING-CONSTRUCTION</v>
          </cell>
          <cell r="G799" t="str">
            <v>070301</v>
          </cell>
          <cell r="H799" t="str">
            <v>INDUSTRIAL CAPITAL GOODS</v>
          </cell>
        </row>
        <row r="800">
          <cell r="D800" t="str">
            <v>INE785A01026</v>
          </cell>
          <cell r="E800" t="str">
            <v>020202005</v>
          </cell>
          <cell r="F800" t="str">
            <v>CONSUMER FOOD</v>
          </cell>
          <cell r="G800" t="str">
            <v>020202</v>
          </cell>
          <cell r="H800" t="str">
            <v>CONSUMER NON DURABLES</v>
          </cell>
        </row>
        <row r="801">
          <cell r="D801" t="str">
            <v>INE571B01028</v>
          </cell>
          <cell r="E801" t="str">
            <v>070101001</v>
          </cell>
          <cell r="F801" t="str">
            <v>AUTO ANCILLARIES</v>
          </cell>
          <cell r="G801" t="str">
            <v>070101</v>
          </cell>
          <cell r="H801" t="str">
            <v>AUTO ANCILLARIES</v>
          </cell>
        </row>
        <row r="802">
          <cell r="D802" t="str">
            <v>INE854B01010</v>
          </cell>
          <cell r="E802" t="str">
            <v>010401005</v>
          </cell>
          <cell r="F802" t="str">
            <v>STEEL PRODUCTS</v>
          </cell>
          <cell r="G802" t="str">
            <v>010401</v>
          </cell>
          <cell r="H802" t="str">
            <v>FERROUS METALS</v>
          </cell>
        </row>
        <row r="803">
          <cell r="D803" t="str">
            <v>INE364A01020</v>
          </cell>
          <cell r="E803" t="str">
            <v>020202014</v>
          </cell>
          <cell r="F803" t="str">
            <v>TEA &amp;  COFFEE</v>
          </cell>
          <cell r="G803" t="str">
            <v>020202</v>
          </cell>
          <cell r="H803" t="str">
            <v>CONSUMER NON DURABLES</v>
          </cell>
        </row>
        <row r="804">
          <cell r="D804" t="str">
            <v>INE572A01028</v>
          </cell>
          <cell r="E804" t="str">
            <v>050201002</v>
          </cell>
          <cell r="F804" t="str">
            <v>PHARMACEUTICALS</v>
          </cell>
          <cell r="G804" t="str">
            <v>050201</v>
          </cell>
          <cell r="H804" t="str">
            <v>PHARMACEUTICALS</v>
          </cell>
        </row>
        <row r="805">
          <cell r="D805" t="str">
            <v>INE187A01017</v>
          </cell>
          <cell r="E805" t="str">
            <v>020403001</v>
          </cell>
          <cell r="F805" t="str">
            <v>MAN MADE FIBRES/BLENDED</v>
          </cell>
          <cell r="G805" t="str">
            <v>020403</v>
          </cell>
          <cell r="H805" t="str">
            <v>TEXTILES - SYNTHETIC</v>
          </cell>
        </row>
        <row r="806">
          <cell r="D806" t="str">
            <v>INE927D01028</v>
          </cell>
          <cell r="E806" t="str">
            <v>070101001</v>
          </cell>
          <cell r="F806" t="str">
            <v>AUTO ANCILLARIES</v>
          </cell>
          <cell r="G806" t="str">
            <v>070101</v>
          </cell>
          <cell r="H806" t="str">
            <v>AUTO ANCILLARIES</v>
          </cell>
        </row>
        <row r="807">
          <cell r="D807" t="str">
            <v>INE782A01015</v>
          </cell>
          <cell r="E807" t="str">
            <v>020201001</v>
          </cell>
          <cell r="F807" t="str">
            <v>AIR CONDITIONER</v>
          </cell>
          <cell r="G807" t="str">
            <v>020201</v>
          </cell>
          <cell r="H807" t="str">
            <v>CONSUMER DURABLES</v>
          </cell>
        </row>
        <row r="808">
          <cell r="D808" t="str">
            <v>INE802G01018</v>
          </cell>
          <cell r="E808" t="str">
            <v>080106001</v>
          </cell>
          <cell r="F808" t="str">
            <v>AIRLINES</v>
          </cell>
          <cell r="G808" t="str">
            <v>080106</v>
          </cell>
          <cell r="H808" t="str">
            <v>TRANSPORTATION</v>
          </cell>
        </row>
        <row r="809">
          <cell r="D809" t="str">
            <v>INE982V01017</v>
          </cell>
          <cell r="E809" t="str">
            <v>080106002</v>
          </cell>
          <cell r="F809" t="str">
            <v>LOGISTICS SOLUTION PROVIDER</v>
          </cell>
          <cell r="G809" t="str">
            <v>080106</v>
          </cell>
          <cell r="H809" t="str">
            <v>TRANSPORTATION</v>
          </cell>
        </row>
        <row r="810">
          <cell r="D810" t="str">
            <v>INE564T01017</v>
          </cell>
          <cell r="E810" t="str">
            <v>020401002</v>
          </cell>
          <cell r="F810" t="str">
            <v>TEXTILES</v>
          </cell>
          <cell r="G810" t="str">
            <v>020401</v>
          </cell>
          <cell r="H810" t="str">
            <v>TEXTILE PRODUCTS</v>
          </cell>
        </row>
        <row r="811">
          <cell r="D811" t="str">
            <v>INE544H01014</v>
          </cell>
          <cell r="E811" t="str">
            <v>020202010</v>
          </cell>
          <cell r="F811" t="str">
            <v>PERSONAL CARE</v>
          </cell>
          <cell r="G811" t="str">
            <v>020202</v>
          </cell>
          <cell r="H811" t="str">
            <v>CONSUMER NON DURABLES</v>
          </cell>
        </row>
        <row r="812">
          <cell r="D812" t="str">
            <v>INE026B01049</v>
          </cell>
          <cell r="E812" t="str">
            <v>020201006</v>
          </cell>
          <cell r="F812" t="str">
            <v>GLASS - CONSUMER</v>
          </cell>
          <cell r="G812" t="str">
            <v>020201</v>
          </cell>
          <cell r="H812" t="str">
            <v>CONSUMER DURABLES</v>
          </cell>
        </row>
        <row r="813">
          <cell r="D813" t="str">
            <v>INE796G01012</v>
          </cell>
          <cell r="E813" t="str">
            <v>020202011</v>
          </cell>
          <cell r="F813" t="str">
            <v>PHOTOGRAPHIC PRODUCTS</v>
          </cell>
          <cell r="G813" t="str">
            <v>020202</v>
          </cell>
          <cell r="H813" t="str">
            <v>CONSUMER NON DURABLES</v>
          </cell>
        </row>
        <row r="814">
          <cell r="D814" t="str">
            <v>INE197D01010</v>
          </cell>
          <cell r="E814" t="str">
            <v>070302008</v>
          </cell>
          <cell r="F814" t="str">
            <v>PACKAGING</v>
          </cell>
          <cell r="G814" t="str">
            <v>070302</v>
          </cell>
          <cell r="H814" t="str">
            <v>INDUSTRIAL PRODUCTS</v>
          </cell>
        </row>
        <row r="815">
          <cell r="D815" t="str">
            <v>INE324A01024</v>
          </cell>
          <cell r="E815" t="str">
            <v>010401005</v>
          </cell>
          <cell r="F815" t="str">
            <v>STEEL PRODUCTS</v>
          </cell>
          <cell r="G815" t="str">
            <v>010401</v>
          </cell>
          <cell r="H815" t="str">
            <v>FERROUS METALS</v>
          </cell>
        </row>
        <row r="816">
          <cell r="D816" t="str">
            <v>INE749A01030</v>
          </cell>
          <cell r="E816" t="str">
            <v>010401004</v>
          </cell>
          <cell r="F816" t="str">
            <v>STEEL</v>
          </cell>
          <cell r="G816" t="str">
            <v>010401</v>
          </cell>
          <cell r="H816" t="str">
            <v>FERROUS METALS</v>
          </cell>
        </row>
        <row r="817">
          <cell r="D817" t="str">
            <v>INE904J01016</v>
          </cell>
          <cell r="E817" t="str">
            <v>020403001</v>
          </cell>
          <cell r="F817" t="str">
            <v>MAN MADE FIBRES/BLENDED</v>
          </cell>
          <cell r="G817" t="str">
            <v>020403</v>
          </cell>
          <cell r="H817" t="str">
            <v>TEXTILES - SYNTHETIC</v>
          </cell>
        </row>
        <row r="818">
          <cell r="D818" t="str">
            <v>INE742C01031</v>
          </cell>
          <cell r="E818" t="str">
            <v>030102001</v>
          </cell>
          <cell r="F818" t="str">
            <v>OFFSHORE SUPPORT SOLUTION DRILLING</v>
          </cell>
          <cell r="G818" t="str">
            <v>030102</v>
          </cell>
          <cell r="H818" t="str">
            <v>OIL</v>
          </cell>
        </row>
        <row r="819">
          <cell r="D819" t="str">
            <v>INE247D01039</v>
          </cell>
          <cell r="E819" t="str">
            <v>020401001</v>
          </cell>
          <cell r="F819" t="str">
            <v>FABRICS AND GARMENTS</v>
          </cell>
          <cell r="G819" t="str">
            <v>020401</v>
          </cell>
          <cell r="H819" t="str">
            <v>TEXTILE PRODUCTS</v>
          </cell>
        </row>
        <row r="820">
          <cell r="D820" t="str">
            <v>IN9175A01010</v>
          </cell>
          <cell r="E820" t="str">
            <v>070302009</v>
          </cell>
          <cell r="F820" t="str">
            <v>PLASTIC PRODUCTS</v>
          </cell>
          <cell r="G820" t="str">
            <v>070302</v>
          </cell>
          <cell r="H820" t="str">
            <v>INDUSTRIAL PRODUCTS</v>
          </cell>
        </row>
        <row r="821">
          <cell r="D821" t="str">
            <v>INE175A01038</v>
          </cell>
          <cell r="E821" t="str">
            <v>070302009</v>
          </cell>
          <cell r="F821" t="str">
            <v>PLASTIC PRODUCTS</v>
          </cell>
          <cell r="G821" t="str">
            <v>070302</v>
          </cell>
          <cell r="H821" t="str">
            <v>INDUSTRIAL PRODUCTS</v>
          </cell>
        </row>
        <row r="822">
          <cell r="D822" t="str">
            <v>INE863T01013</v>
          </cell>
          <cell r="E822" t="str">
            <v>080106002</v>
          </cell>
          <cell r="F822" t="str">
            <v>LOGISTICS SOLUTION PROVIDER</v>
          </cell>
          <cell r="G822" t="str">
            <v>080106</v>
          </cell>
          <cell r="H822" t="str">
            <v>TRANSPORTATION</v>
          </cell>
        </row>
        <row r="823">
          <cell r="D823" t="str">
            <v>INE023S01016</v>
          </cell>
          <cell r="E823" t="str">
            <v>030102002</v>
          </cell>
          <cell r="F823" t="str">
            <v>OIL EXPLORATION</v>
          </cell>
          <cell r="G823" t="str">
            <v>030102</v>
          </cell>
          <cell r="H823" t="str">
            <v>OIL</v>
          </cell>
        </row>
        <row r="824">
          <cell r="D824" t="str">
            <v>INE823G01014</v>
          </cell>
          <cell r="E824" t="str">
            <v>010101001</v>
          </cell>
          <cell r="F824" t="str">
            <v>CEMENT</v>
          </cell>
          <cell r="G824" t="str">
            <v>010101</v>
          </cell>
          <cell r="H824" t="str">
            <v>CEMENT</v>
          </cell>
        </row>
        <row r="825">
          <cell r="D825" t="str">
            <v>INE576I01022</v>
          </cell>
          <cell r="E825" t="str">
            <v>070201001</v>
          </cell>
          <cell r="F825" t="str">
            <v>CONSTRUCTION CIVIL</v>
          </cell>
          <cell r="G825" t="str">
            <v>070201</v>
          </cell>
          <cell r="H825" t="str">
            <v>CONSTRUCTION</v>
          </cell>
        </row>
        <row r="826">
          <cell r="D826" t="str">
            <v>INE786A01032</v>
          </cell>
          <cell r="E826" t="str">
            <v>010101001</v>
          </cell>
          <cell r="F826" t="str">
            <v>CEMENT</v>
          </cell>
          <cell r="G826" t="str">
            <v>010101</v>
          </cell>
          <cell r="H826" t="str">
            <v>CEMENT</v>
          </cell>
        </row>
        <row r="827">
          <cell r="D827" t="str">
            <v>INE789E01012</v>
          </cell>
          <cell r="E827" t="str">
            <v>010501001</v>
          </cell>
          <cell r="F827" t="str">
            <v>PAPER AND PAPER PRODUCTS</v>
          </cell>
          <cell r="G827" t="str">
            <v>010501</v>
          </cell>
          <cell r="H827" t="str">
            <v>PAPER</v>
          </cell>
        </row>
        <row r="828">
          <cell r="D828" t="str">
            <v>INE573A01042</v>
          </cell>
          <cell r="E828" t="str">
            <v>070101006</v>
          </cell>
          <cell r="F828" t="str">
            <v>TYRES &amp; ALLIED</v>
          </cell>
          <cell r="G828" t="str">
            <v>070101</v>
          </cell>
          <cell r="H828" t="str">
            <v>AUTO ANCILLARIES</v>
          </cell>
        </row>
        <row r="829">
          <cell r="D829" t="str">
            <v>INE412C01023</v>
          </cell>
          <cell r="E829" t="str">
            <v>070101001</v>
          </cell>
          <cell r="F829" t="str">
            <v>AUTO ANCILLARIES</v>
          </cell>
          <cell r="G829" t="str">
            <v>070101</v>
          </cell>
          <cell r="H829" t="str">
            <v>AUTO ANCILLARIES</v>
          </cell>
        </row>
        <row r="830">
          <cell r="D830" t="str">
            <v>INE890A01024</v>
          </cell>
          <cell r="E830" t="str">
            <v>070201001</v>
          </cell>
          <cell r="F830" t="str">
            <v>CONSTRUCTION CIVIL</v>
          </cell>
          <cell r="G830" t="str">
            <v>070201</v>
          </cell>
          <cell r="H830" t="str">
            <v>CONSTRUCTION</v>
          </cell>
        </row>
        <row r="831">
          <cell r="D831" t="str">
            <v>INE780C01023</v>
          </cell>
          <cell r="E831" t="str">
            <v>040102003</v>
          </cell>
          <cell r="F831" t="str">
            <v>INVESTMENT COMPANIES</v>
          </cell>
          <cell r="G831" t="str">
            <v>040102</v>
          </cell>
          <cell r="H831" t="str">
            <v>FINANCE</v>
          </cell>
        </row>
        <row r="832">
          <cell r="D832" t="str">
            <v>INE988E01036</v>
          </cell>
          <cell r="E832" t="str">
            <v>070101001</v>
          </cell>
          <cell r="F832" t="str">
            <v>AUTO ANCILLARIES</v>
          </cell>
          <cell r="G832" t="str">
            <v>070101</v>
          </cell>
          <cell r="H832" t="str">
            <v>AUTO ANCILLARIES</v>
          </cell>
        </row>
        <row r="833">
          <cell r="D833" t="str">
            <v>INE839G01010</v>
          </cell>
          <cell r="E833" t="str">
            <v>010201002</v>
          </cell>
          <cell r="F833" t="str">
            <v>CHEMICALS - ORGANIC</v>
          </cell>
          <cell r="G833" t="str">
            <v>010201</v>
          </cell>
          <cell r="H833" t="str">
            <v>CHEMICALS</v>
          </cell>
        </row>
        <row r="834">
          <cell r="D834" t="str">
            <v>INE455F01025</v>
          </cell>
          <cell r="E834" t="str">
            <v>010101002</v>
          </cell>
          <cell r="F834" t="str">
            <v>CEMENT PRODUCTS</v>
          </cell>
          <cell r="G834" t="str">
            <v>010101</v>
          </cell>
          <cell r="H834" t="str">
            <v>CEMENT</v>
          </cell>
        </row>
        <row r="835">
          <cell r="D835" t="str">
            <v>INE099J01015</v>
          </cell>
          <cell r="E835" t="str">
            <v>070201001</v>
          </cell>
          <cell r="F835" t="str">
            <v>CONSTRUCTION CIVIL</v>
          </cell>
          <cell r="G835" t="str">
            <v>070201</v>
          </cell>
          <cell r="H835" t="str">
            <v>CONSTRUCTION</v>
          </cell>
        </row>
        <row r="836">
          <cell r="D836" t="str">
            <v>INE147P01019</v>
          </cell>
          <cell r="E836" t="str">
            <v>040102003</v>
          </cell>
          <cell r="F836" t="str">
            <v>INVESTMENT COMPANIES</v>
          </cell>
          <cell r="G836" t="str">
            <v>040102</v>
          </cell>
          <cell r="H836" t="str">
            <v>FINANCE</v>
          </cell>
        </row>
        <row r="837">
          <cell r="D837" t="str">
            <v>INE351F01018</v>
          </cell>
          <cell r="E837" t="str">
            <v>030201001</v>
          </cell>
          <cell r="F837" t="str">
            <v>POWER</v>
          </cell>
          <cell r="G837" t="str">
            <v>030201</v>
          </cell>
          <cell r="H837" t="str">
            <v>POWER</v>
          </cell>
        </row>
        <row r="838">
          <cell r="D838" t="str">
            <v>INE220G01021</v>
          </cell>
          <cell r="E838" t="str">
            <v>010401005</v>
          </cell>
          <cell r="F838" t="str">
            <v>STEEL PRODUCTS</v>
          </cell>
          <cell r="G838" t="str">
            <v>010401</v>
          </cell>
          <cell r="H838" t="str">
            <v>FERROUS METALS</v>
          </cell>
        </row>
        <row r="839">
          <cell r="D839" t="str">
            <v>INE455T01018</v>
          </cell>
          <cell r="E839" t="str">
            <v>010401005</v>
          </cell>
          <cell r="F839" t="str">
            <v>STEEL PRODUCTS</v>
          </cell>
          <cell r="G839" t="str">
            <v>010401</v>
          </cell>
          <cell r="H839" t="str">
            <v>FERROUS METALS</v>
          </cell>
        </row>
        <row r="840">
          <cell r="D840" t="str">
            <v>INE121E01018</v>
          </cell>
          <cell r="E840" t="str">
            <v>030201001</v>
          </cell>
          <cell r="F840" t="str">
            <v>POWER</v>
          </cell>
          <cell r="G840" t="str">
            <v>030201</v>
          </cell>
          <cell r="H840" t="str">
            <v>POWER</v>
          </cell>
        </row>
        <row r="841">
          <cell r="D841" t="str">
            <v>INE824G01012</v>
          </cell>
          <cell r="E841" t="str">
            <v>040102003</v>
          </cell>
          <cell r="F841" t="str">
            <v>INVESTMENT COMPANIES</v>
          </cell>
          <cell r="G841" t="str">
            <v>040102</v>
          </cell>
          <cell r="H841" t="str">
            <v>FINANCE</v>
          </cell>
        </row>
        <row r="842">
          <cell r="D842" t="str">
            <v>INE019A01038</v>
          </cell>
          <cell r="E842" t="str">
            <v>010401004</v>
          </cell>
          <cell r="F842" t="str">
            <v>STEEL</v>
          </cell>
          <cell r="G842" t="str">
            <v>010401</v>
          </cell>
          <cell r="H842" t="str">
            <v>FERROUS METALS</v>
          </cell>
        </row>
        <row r="843">
          <cell r="D843" t="str">
            <v>INE643A01035</v>
          </cell>
          <cell r="E843" t="str">
            <v>070101001</v>
          </cell>
          <cell r="F843" t="str">
            <v>AUTO ANCILLARIES</v>
          </cell>
          <cell r="G843" t="str">
            <v>070101</v>
          </cell>
          <cell r="H843" t="str">
            <v>AUTO ANCILLARIES</v>
          </cell>
        </row>
        <row r="844">
          <cell r="D844" t="str">
            <v>INE700A01033</v>
          </cell>
          <cell r="E844" t="str">
            <v>050201002</v>
          </cell>
          <cell r="F844" t="str">
            <v>PHARMACEUTICALS</v>
          </cell>
          <cell r="G844" t="str">
            <v>050201</v>
          </cell>
          <cell r="H844" t="str">
            <v>PHARMACEUTICALS</v>
          </cell>
        </row>
        <row r="845">
          <cell r="D845" t="str">
            <v>INE797F01012</v>
          </cell>
          <cell r="E845" t="str">
            <v>020202005</v>
          </cell>
          <cell r="F845" t="str">
            <v>CONSUMER FOOD</v>
          </cell>
          <cell r="G845" t="str">
            <v>020202</v>
          </cell>
          <cell r="H845" t="str">
            <v>CONSUMER NON DURABLES</v>
          </cell>
        </row>
        <row r="846">
          <cell r="D846" t="str">
            <v>INE645L01011</v>
          </cell>
          <cell r="E846" t="str">
            <v>010201003</v>
          </cell>
          <cell r="F846" t="str">
            <v>CHEMICALS - SPECIALITY</v>
          </cell>
          <cell r="G846" t="str">
            <v>010201</v>
          </cell>
          <cell r="H846" t="str">
            <v>CHEMICALS</v>
          </cell>
        </row>
        <row r="847">
          <cell r="D847" t="str">
            <v>INE974C01022</v>
          </cell>
          <cell r="E847" t="str">
            <v>020301003</v>
          </cell>
          <cell r="F847" t="str">
            <v>MEDIA &amp; ENTERTAINMENT</v>
          </cell>
          <cell r="G847" t="str">
            <v>020301</v>
          </cell>
          <cell r="H847" t="str">
            <v>MEDIA &amp; ENTERTAINMENT</v>
          </cell>
        </row>
        <row r="848">
          <cell r="D848" t="str">
            <v>INE599M01018</v>
          </cell>
          <cell r="E848" t="str">
            <v>060102003</v>
          </cell>
          <cell r="F848" t="str">
            <v>IT ENABLED SERVICES - SOFTWARE</v>
          </cell>
          <cell r="G848" t="str">
            <v>060102</v>
          </cell>
          <cell r="H848" t="str">
            <v>SOFTWARE</v>
          </cell>
        </row>
        <row r="849">
          <cell r="D849" t="str">
            <v>INE430G01026</v>
          </cell>
          <cell r="E849" t="str">
            <v>020202005</v>
          </cell>
          <cell r="F849" t="str">
            <v>CONSUMER FOOD</v>
          </cell>
          <cell r="G849" t="str">
            <v>020202</v>
          </cell>
          <cell r="H849" t="str">
            <v>CONSUMER NON DURABLES</v>
          </cell>
        </row>
        <row r="850">
          <cell r="D850" t="str">
            <v>INE668F01031</v>
          </cell>
          <cell r="E850" t="str">
            <v>020202010</v>
          </cell>
          <cell r="F850" t="str">
            <v>PERSONAL CARE</v>
          </cell>
          <cell r="G850" t="str">
            <v>020202</v>
          </cell>
          <cell r="H850" t="str">
            <v>CONSUMER NON DURABLES</v>
          </cell>
        </row>
        <row r="851">
          <cell r="D851" t="str">
            <v>INE197A01024</v>
          </cell>
          <cell r="E851" t="str">
            <v>030201004</v>
          </cell>
          <cell r="F851" t="str">
            <v>TRANSMISSION TOWERS</v>
          </cell>
          <cell r="G851" t="str">
            <v>030201</v>
          </cell>
          <cell r="H851" t="str">
            <v>POWER</v>
          </cell>
        </row>
        <row r="852">
          <cell r="D852" t="str">
            <v>INE900B01029</v>
          </cell>
          <cell r="E852" t="str">
            <v>070301003</v>
          </cell>
          <cell r="F852" t="str">
            <v>INDUSTRIAL EQUIPMENT</v>
          </cell>
          <cell r="G852" t="str">
            <v>070301</v>
          </cell>
          <cell r="H852" t="str">
            <v>INDUSTRIAL CAPITAL GOODS</v>
          </cell>
        </row>
        <row r="853">
          <cell r="D853" t="str">
            <v>INE217B01036</v>
          </cell>
          <cell r="E853" t="str">
            <v>070201004</v>
          </cell>
          <cell r="F853" t="str">
            <v>SANITARY WARE</v>
          </cell>
          <cell r="G853" t="str">
            <v>070201</v>
          </cell>
          <cell r="H853" t="str">
            <v>CONSTRUCTION</v>
          </cell>
        </row>
        <row r="854">
          <cell r="D854" t="str">
            <v>INE437B01014</v>
          </cell>
          <cell r="E854" t="str">
            <v>020202013</v>
          </cell>
          <cell r="F854" t="str">
            <v>SUGAR</v>
          </cell>
          <cell r="G854" t="str">
            <v>020202</v>
          </cell>
          <cell r="H854" t="str">
            <v>CONSUMER NON DURABLES</v>
          </cell>
        </row>
        <row r="855">
          <cell r="D855" t="str">
            <v>INE220B01022</v>
          </cell>
          <cell r="E855" t="str">
            <v>030201004</v>
          </cell>
          <cell r="F855" t="str">
            <v>TRANSMISSION TOWERS</v>
          </cell>
          <cell r="G855" t="str">
            <v>030201</v>
          </cell>
          <cell r="H855" t="str">
            <v>POWER</v>
          </cell>
        </row>
        <row r="856">
          <cell r="D856" t="str">
            <v>INE610E01010</v>
          </cell>
          <cell r="E856" t="str">
            <v>040102004</v>
          </cell>
          <cell r="F856" t="str">
            <v>NBFC</v>
          </cell>
          <cell r="G856" t="str">
            <v>040102</v>
          </cell>
          <cell r="H856" t="str">
            <v>FINANCE</v>
          </cell>
        </row>
        <row r="857">
          <cell r="D857" t="str">
            <v>INE314G01014</v>
          </cell>
          <cell r="E857" t="str">
            <v>070302004</v>
          </cell>
          <cell r="F857" t="str">
            <v>CASTINGS/FORGINGS</v>
          </cell>
          <cell r="G857" t="str">
            <v>070302</v>
          </cell>
          <cell r="H857" t="str">
            <v>INDUSTRIAL PRODUCTS</v>
          </cell>
        </row>
        <row r="858">
          <cell r="D858" t="str">
            <v>INE967C01018</v>
          </cell>
          <cell r="E858" t="str">
            <v>080104001</v>
          </cell>
          <cell r="F858" t="str">
            <v>HOTELS/RESORTS</v>
          </cell>
          <cell r="G858" t="str">
            <v>080104</v>
          </cell>
          <cell r="H858" t="str">
            <v>HOTELS/ RESORTS AND OTHER RECREATIONAL ACTIVITIES</v>
          </cell>
        </row>
        <row r="859">
          <cell r="D859" t="str">
            <v>INE390H01012</v>
          </cell>
          <cell r="E859" t="str">
            <v>010401005</v>
          </cell>
          <cell r="F859" t="str">
            <v>STEEL PRODUCTS</v>
          </cell>
          <cell r="G859" t="str">
            <v>010401</v>
          </cell>
          <cell r="H859" t="str">
            <v>FERROUS METALS</v>
          </cell>
        </row>
        <row r="860">
          <cell r="D860" t="str">
            <v>INE879E01037</v>
          </cell>
          <cell r="E860" t="str">
            <v>020201005</v>
          </cell>
          <cell r="F860" t="str">
            <v>GEMS, JEWELLERY AND WATCHES</v>
          </cell>
          <cell r="G860" t="str">
            <v>020201</v>
          </cell>
          <cell r="H860" t="str">
            <v>CONSUMER DURABLES</v>
          </cell>
        </row>
        <row r="861">
          <cell r="D861" t="str">
            <v>INE138C01024</v>
          </cell>
          <cell r="E861" t="str">
            <v>010201001</v>
          </cell>
          <cell r="F861" t="str">
            <v>CHEMICALS - INORGANIC</v>
          </cell>
          <cell r="G861" t="str">
            <v>010201</v>
          </cell>
          <cell r="H861" t="str">
            <v>CHEMICALS</v>
          </cell>
        </row>
        <row r="862">
          <cell r="D862" t="str">
            <v>INE531A01024</v>
          </cell>
          <cell r="E862" t="str">
            <v>020202009</v>
          </cell>
          <cell r="F862" t="str">
            <v>PAINTS</v>
          </cell>
          <cell r="G862" t="str">
            <v>020202</v>
          </cell>
          <cell r="H862" t="str">
            <v>CONSUMER NON DURABLES</v>
          </cell>
        </row>
        <row r="863">
          <cell r="D863" t="str">
            <v>INE542Z01010</v>
          </cell>
          <cell r="E863" t="str">
            <v>080107001</v>
          </cell>
          <cell r="F863" t="str">
            <v>DIVERSIFIED COMMERCIAL SERVICES</v>
          </cell>
          <cell r="G863" t="str">
            <v>080107</v>
          </cell>
          <cell r="H863" t="str">
            <v>COMMERCIAL SERVICES</v>
          </cell>
        </row>
        <row r="864">
          <cell r="D864" t="str">
            <v>INE278R01018</v>
          </cell>
          <cell r="E864" t="str">
            <v>070201003</v>
          </cell>
          <cell r="F864" t="str">
            <v>RESIDENTIAL/COMMERCIAL/SEZ Project</v>
          </cell>
          <cell r="G864" t="str">
            <v>070201</v>
          </cell>
          <cell r="H864" t="str">
            <v>CONSTRUCTION</v>
          </cell>
        </row>
        <row r="865">
          <cell r="D865" t="str">
            <v>INE725L01011</v>
          </cell>
          <cell r="E865" t="str">
            <v>030201001</v>
          </cell>
          <cell r="F865" t="str">
            <v>POWER</v>
          </cell>
          <cell r="G865" t="str">
            <v>030201</v>
          </cell>
          <cell r="H865" t="str">
            <v>POWER</v>
          </cell>
        </row>
        <row r="866">
          <cell r="D866" t="str">
            <v>INE036D01028</v>
          </cell>
          <cell r="E866" t="str">
            <v>040101001</v>
          </cell>
          <cell r="F866" t="str">
            <v>BANKS</v>
          </cell>
          <cell r="G866" t="str">
            <v>040101</v>
          </cell>
          <cell r="H866" t="str">
            <v>BANKS</v>
          </cell>
        </row>
        <row r="867">
          <cell r="D867" t="str">
            <v>INE234I01010</v>
          </cell>
          <cell r="E867" t="str">
            <v>070201001</v>
          </cell>
          <cell r="F867" t="str">
            <v>CONSTRUCTION CIVIL</v>
          </cell>
          <cell r="G867" t="str">
            <v>070201</v>
          </cell>
          <cell r="H867" t="str">
            <v>CONSTRUCTION</v>
          </cell>
        </row>
        <row r="868">
          <cell r="D868" t="str">
            <v>INE641C01019</v>
          </cell>
          <cell r="E868" t="str">
            <v>090101001</v>
          </cell>
          <cell r="F868" t="str">
            <v>TELECOM - EQUIPMENT</v>
          </cell>
          <cell r="G868" t="str">
            <v>090101</v>
          </cell>
          <cell r="H868" t="str">
            <v>TELECOM -  EQUIPMENT &amp; ACCESSORIES</v>
          </cell>
        </row>
        <row r="869">
          <cell r="D869" t="str">
            <v>INE587G01015</v>
          </cell>
          <cell r="E869" t="str">
            <v>020202010</v>
          </cell>
          <cell r="F869" t="str">
            <v>PERSONAL CARE</v>
          </cell>
          <cell r="G869" t="str">
            <v>020202</v>
          </cell>
          <cell r="H869" t="str">
            <v>CONSUMER NON DURABLES</v>
          </cell>
        </row>
        <row r="870">
          <cell r="D870" t="str">
            <v>INE805C01028</v>
          </cell>
          <cell r="E870" t="str">
            <v>010101001</v>
          </cell>
          <cell r="F870" t="str">
            <v>CEMENT</v>
          </cell>
          <cell r="G870" t="str">
            <v>010101</v>
          </cell>
          <cell r="H870" t="str">
            <v>CEMENT</v>
          </cell>
        </row>
        <row r="871">
          <cell r="D871" t="str">
            <v>INE790B01024</v>
          </cell>
          <cell r="E871" t="str">
            <v>020202013</v>
          </cell>
          <cell r="F871" t="str">
            <v>SUGAR</v>
          </cell>
          <cell r="G871" t="str">
            <v>020202</v>
          </cell>
          <cell r="H871" t="str">
            <v>CONSUMER NON DURABLES</v>
          </cell>
        </row>
        <row r="872">
          <cell r="D872" t="str">
            <v>INE291D01011</v>
          </cell>
          <cell r="E872" t="str">
            <v>020201005</v>
          </cell>
          <cell r="F872" t="str">
            <v>GEMS, JEWELLERY AND WATCHES</v>
          </cell>
          <cell r="G872" t="str">
            <v>020201</v>
          </cell>
          <cell r="H872" t="str">
            <v>CONSUMER DURABLES</v>
          </cell>
        </row>
        <row r="873">
          <cell r="D873" t="str">
            <v>INE389H01022</v>
          </cell>
          <cell r="E873" t="str">
            <v>070202001</v>
          </cell>
          <cell r="F873" t="str">
            <v>ENGINEERING-DESIGNING-CONSTRUCTION</v>
          </cell>
          <cell r="G873" t="str">
            <v>070202</v>
          </cell>
          <cell r="H873" t="str">
            <v>CONSTRUCTION PROJECT</v>
          </cell>
        </row>
        <row r="874">
          <cell r="D874" t="str">
            <v>INE134B01017</v>
          </cell>
          <cell r="E874" t="str">
            <v>070301004</v>
          </cell>
          <cell r="F874" t="str">
            <v>POWER EQUIPMENT</v>
          </cell>
          <cell r="G874" t="str">
            <v>070301</v>
          </cell>
          <cell r="H874" t="str">
            <v>INDUSTRIAL CAPITAL GOODS</v>
          </cell>
        </row>
        <row r="875">
          <cell r="D875" t="str">
            <v>INE586X01012</v>
          </cell>
          <cell r="E875" t="str">
            <v>060102002</v>
          </cell>
          <cell r="F875" t="str">
            <v>IT EDUCATION</v>
          </cell>
          <cell r="G875" t="str">
            <v>060102</v>
          </cell>
          <cell r="H875" t="str">
            <v>SOFTWARE</v>
          </cell>
        </row>
        <row r="876">
          <cell r="D876" t="str">
            <v>INE878B01027</v>
          </cell>
          <cell r="E876" t="str">
            <v>070302003</v>
          </cell>
          <cell r="F876" t="str">
            <v>CABLES - ELECTRICALS</v>
          </cell>
          <cell r="G876" t="str">
            <v>070302</v>
          </cell>
          <cell r="H876" t="str">
            <v>INDUSTRIAL PRODUCTS</v>
          </cell>
        </row>
        <row r="877">
          <cell r="D877" t="str">
            <v>INE164B01022</v>
          </cell>
          <cell r="E877" t="str">
            <v>060102001</v>
          </cell>
          <cell r="F877" t="str">
            <v>COMPUTERS - SOFTWARE</v>
          </cell>
          <cell r="G877" t="str">
            <v>060102</v>
          </cell>
          <cell r="H877" t="str">
            <v>SOFTWARE</v>
          </cell>
        </row>
        <row r="878">
          <cell r="D878" t="str">
            <v>INE717A01029</v>
          </cell>
          <cell r="E878" t="str">
            <v>070301003</v>
          </cell>
          <cell r="F878" t="str">
            <v>INDUSTRIAL EQUIPMENT</v>
          </cell>
          <cell r="G878" t="str">
            <v>070301</v>
          </cell>
          <cell r="H878" t="str">
            <v>INDUSTRIAL CAPITAL GOODS</v>
          </cell>
        </row>
        <row r="879">
          <cell r="D879" t="str">
            <v>INE202H01019</v>
          </cell>
          <cell r="E879" t="str">
            <v>060102001</v>
          </cell>
          <cell r="F879" t="str">
            <v>COMPUTERS - SOFTWARE</v>
          </cell>
          <cell r="G879" t="str">
            <v>060102</v>
          </cell>
          <cell r="H879" t="str">
            <v>SOFTWARE</v>
          </cell>
        </row>
        <row r="880">
          <cell r="D880" t="str">
            <v>INE087A01019</v>
          </cell>
          <cell r="E880" t="str">
            <v>010101001</v>
          </cell>
          <cell r="F880" t="str">
            <v>CEMENT</v>
          </cell>
          <cell r="G880" t="str">
            <v>010101</v>
          </cell>
          <cell r="H880" t="str">
            <v>CEMENT</v>
          </cell>
        </row>
        <row r="881">
          <cell r="D881" t="str">
            <v>INE681C01015</v>
          </cell>
          <cell r="E881" t="str">
            <v>040102005</v>
          </cell>
          <cell r="F881" t="str">
            <v>OTHER FINANCIAL SERVICES</v>
          </cell>
          <cell r="G881" t="str">
            <v>040102</v>
          </cell>
          <cell r="H881" t="str">
            <v>FINANCE</v>
          </cell>
        </row>
        <row r="882">
          <cell r="D882" t="str">
            <v>INE299C01024</v>
          </cell>
          <cell r="E882" t="str">
            <v>020202008</v>
          </cell>
          <cell r="F882" t="str">
            <v>FLORICULTURE</v>
          </cell>
          <cell r="G882" t="str">
            <v>020202</v>
          </cell>
          <cell r="H882" t="str">
            <v>CONSUMER NON DURABLES</v>
          </cell>
        </row>
        <row r="883">
          <cell r="D883" t="str">
            <v>INE834I01025</v>
          </cell>
          <cell r="E883" t="str">
            <v>020201009</v>
          </cell>
          <cell r="F883" t="str">
            <v>LEATHER AND LEATHER PRODUCTS</v>
          </cell>
          <cell r="G883" t="str">
            <v>020201</v>
          </cell>
          <cell r="H883" t="str">
            <v>CONSUMER DURABLES</v>
          </cell>
        </row>
        <row r="884">
          <cell r="D884" t="str">
            <v>INE731C01018</v>
          </cell>
          <cell r="E884" t="str">
            <v>020202013</v>
          </cell>
          <cell r="F884" t="str">
            <v>SUGAR</v>
          </cell>
          <cell r="G884" t="str">
            <v>020202</v>
          </cell>
          <cell r="H884" t="str">
            <v>CONSUMER NON DURABLES</v>
          </cell>
        </row>
        <row r="885">
          <cell r="D885" t="str">
            <v>INE060B01014</v>
          </cell>
          <cell r="E885" t="str">
            <v>040102007</v>
          </cell>
          <cell r="F885" t="str">
            <v>STOCKBROKING AND ALLIED</v>
          </cell>
          <cell r="G885" t="str">
            <v>040102</v>
          </cell>
          <cell r="H885" t="str">
            <v>FINANCE</v>
          </cell>
        </row>
        <row r="886">
          <cell r="D886" t="str">
            <v>INE00UG01014</v>
          </cell>
          <cell r="E886" t="str">
            <v>080108001</v>
          </cell>
          <cell r="F886" t="str">
            <v>DIVERSIFIED SERVICES</v>
          </cell>
          <cell r="G886" t="str">
            <v>080108</v>
          </cell>
          <cell r="H886" t="str">
            <v>SERVICES</v>
          </cell>
        </row>
        <row r="887">
          <cell r="D887" t="str">
            <v>INE029L01018</v>
          </cell>
          <cell r="E887" t="str">
            <v>040102003</v>
          </cell>
          <cell r="F887" t="str">
            <v>INVESTMENT COMPANIES</v>
          </cell>
          <cell r="G887" t="str">
            <v>040102</v>
          </cell>
          <cell r="H887" t="str">
            <v>FINANCE</v>
          </cell>
        </row>
        <row r="888">
          <cell r="D888" t="str">
            <v>INE729D01010</v>
          </cell>
          <cell r="E888" t="str">
            <v>050201002</v>
          </cell>
          <cell r="F888" t="str">
            <v>PHARMACEUTICALS</v>
          </cell>
          <cell r="G888" t="str">
            <v>050201</v>
          </cell>
          <cell r="H888" t="str">
            <v>PHARMACEUTICALS</v>
          </cell>
        </row>
        <row r="889">
          <cell r="D889" t="str">
            <v>INE473D01015</v>
          </cell>
          <cell r="E889" t="str">
            <v>070302009</v>
          </cell>
          <cell r="F889" t="str">
            <v>PLASTIC PRODUCTS</v>
          </cell>
          <cell r="G889" t="str">
            <v>070302</v>
          </cell>
          <cell r="H889" t="str">
            <v>INDUSTRIAL PRODUCTS</v>
          </cell>
        </row>
        <row r="890">
          <cell r="D890" t="str">
            <v>INE880L01014</v>
          </cell>
          <cell r="E890" t="str">
            <v>010401003</v>
          </cell>
          <cell r="F890" t="str">
            <v>SPONGE IRON</v>
          </cell>
          <cell r="G890" t="str">
            <v>010401</v>
          </cell>
          <cell r="H890" t="str">
            <v>FERROUS METALS</v>
          </cell>
        </row>
        <row r="891">
          <cell r="D891" t="str">
            <v>INE415I01015</v>
          </cell>
          <cell r="E891" t="str">
            <v>010201004</v>
          </cell>
          <cell r="F891" t="str">
            <v>DYES AND PIGMENTS</v>
          </cell>
          <cell r="G891" t="str">
            <v>010201</v>
          </cell>
          <cell r="H891" t="str">
            <v>CHEMICALS</v>
          </cell>
        </row>
        <row r="892">
          <cell r="D892" t="str">
            <v>INE884B01025</v>
          </cell>
          <cell r="E892" t="str">
            <v>010401002</v>
          </cell>
          <cell r="F892" t="str">
            <v>PIG IRON</v>
          </cell>
          <cell r="G892" t="str">
            <v>010401</v>
          </cell>
          <cell r="H892" t="str">
            <v>FERROUS METALS</v>
          </cell>
        </row>
        <row r="893">
          <cell r="D893" t="str">
            <v>INE732A01036</v>
          </cell>
          <cell r="E893" t="str">
            <v>070302005</v>
          </cell>
          <cell r="F893" t="str">
            <v>COMPRESSORS / PUMPS</v>
          </cell>
          <cell r="G893" t="str">
            <v>070302</v>
          </cell>
          <cell r="H893" t="str">
            <v>INDUSTRIAL PRODUCTS</v>
          </cell>
        </row>
        <row r="894">
          <cell r="D894" t="str">
            <v>INE146L01010</v>
          </cell>
          <cell r="E894" t="str">
            <v>070302006</v>
          </cell>
          <cell r="F894" t="str">
            <v>DIESEL ENGINES</v>
          </cell>
          <cell r="G894" t="str">
            <v>070302</v>
          </cell>
          <cell r="H894" t="str">
            <v>INDUSTRIAL PRODUCTS</v>
          </cell>
        </row>
        <row r="895">
          <cell r="D895" t="str">
            <v>INE250A01039</v>
          </cell>
          <cell r="E895" t="str">
            <v>070302004</v>
          </cell>
          <cell r="F895" t="str">
            <v>CASTINGS/FORGINGS</v>
          </cell>
          <cell r="G895" t="str">
            <v>070302</v>
          </cell>
          <cell r="H895" t="str">
            <v>INDUSTRIAL PRODUCTS</v>
          </cell>
        </row>
        <row r="896">
          <cell r="D896" t="str">
            <v>INE602G01020</v>
          </cell>
          <cell r="E896" t="str">
            <v>020401001</v>
          </cell>
          <cell r="F896" t="str">
            <v>FABRICS AND GARMENTS</v>
          </cell>
          <cell r="G896" t="str">
            <v>020401</v>
          </cell>
          <cell r="H896" t="str">
            <v>TEXTILE PRODUCTS</v>
          </cell>
        </row>
        <row r="897">
          <cell r="D897" t="str">
            <v>INE401H01017</v>
          </cell>
          <cell r="E897" t="str">
            <v>020401001</v>
          </cell>
          <cell r="F897" t="str">
            <v>FABRICS AND GARMENTS</v>
          </cell>
          <cell r="G897" t="str">
            <v>020401</v>
          </cell>
          <cell r="H897" t="str">
            <v>TEXTILE PRODUCTS</v>
          </cell>
        </row>
        <row r="898">
          <cell r="D898" t="str">
            <v>INE239T01016</v>
          </cell>
          <cell r="E898" t="str">
            <v>030201001</v>
          </cell>
          <cell r="F898" t="str">
            <v>POWER</v>
          </cell>
          <cell r="G898" t="str">
            <v>030201</v>
          </cell>
          <cell r="H898" t="str">
            <v>POWER</v>
          </cell>
        </row>
        <row r="899">
          <cell r="D899" t="str">
            <v>INE157H01023</v>
          </cell>
          <cell r="E899" t="str">
            <v>020202013</v>
          </cell>
          <cell r="F899" t="str">
            <v>SUGAR</v>
          </cell>
          <cell r="G899" t="str">
            <v>020202</v>
          </cell>
          <cell r="H899" t="str">
            <v>CONSUMER NON DURABLES</v>
          </cell>
        </row>
        <row r="900">
          <cell r="D900" t="str">
            <v>INE634I01029</v>
          </cell>
          <cell r="E900" t="str">
            <v>070201001</v>
          </cell>
          <cell r="F900" t="str">
            <v>CONSTRUCTION CIVIL</v>
          </cell>
          <cell r="G900" t="str">
            <v>070201</v>
          </cell>
          <cell r="H900" t="str">
            <v>CONSTRUCTION</v>
          </cell>
        </row>
        <row r="901">
          <cell r="D901" t="str">
            <v>INE080B01012</v>
          </cell>
          <cell r="E901" t="str">
            <v>020202005</v>
          </cell>
          <cell r="F901" t="str">
            <v>CONSUMER FOOD</v>
          </cell>
          <cell r="G901" t="str">
            <v>020202</v>
          </cell>
          <cell r="H901" t="str">
            <v>CONSUMER NON DURABLES</v>
          </cell>
        </row>
        <row r="902">
          <cell r="D902" t="str">
            <v>INE760A01029</v>
          </cell>
          <cell r="E902" t="str">
            <v>020202012</v>
          </cell>
          <cell r="F902" t="str">
            <v>PRINTING &amp; STATIONERY</v>
          </cell>
          <cell r="G902" t="str">
            <v>020202</v>
          </cell>
          <cell r="H902" t="str">
            <v>CONSUMER NON DURABLES</v>
          </cell>
        </row>
        <row r="903">
          <cell r="D903" t="str">
            <v>INE094I01018</v>
          </cell>
          <cell r="E903" t="str">
            <v>070201003</v>
          </cell>
          <cell r="F903" t="str">
            <v>RESIDENTIAL/COMMERCIAL/SEZ Project</v>
          </cell>
          <cell r="G903" t="str">
            <v>070201</v>
          </cell>
          <cell r="H903" t="str">
            <v>CONSTRUCTION</v>
          </cell>
        </row>
        <row r="904">
          <cell r="D904" t="str">
            <v>INE082A01010</v>
          </cell>
          <cell r="E904" t="str">
            <v>050201002</v>
          </cell>
          <cell r="F904" t="str">
            <v>PHARMACEUTICALS</v>
          </cell>
          <cell r="G904" t="str">
            <v>050201</v>
          </cell>
          <cell r="H904" t="str">
            <v>PHARMACEUTICALS</v>
          </cell>
        </row>
        <row r="905">
          <cell r="D905" t="str">
            <v>INE237A01028</v>
          </cell>
          <cell r="E905" t="str">
            <v>040101001</v>
          </cell>
          <cell r="F905" t="str">
            <v>BANKS</v>
          </cell>
          <cell r="G905" t="str">
            <v>040101</v>
          </cell>
          <cell r="H905" t="str">
            <v>BANKS</v>
          </cell>
        </row>
        <row r="906">
          <cell r="D906" t="str">
            <v>INF373I01023</v>
          </cell>
          <cell r="E906" t="str">
            <v>040102008</v>
          </cell>
          <cell r="F906" t="str">
            <v>MUTUAL FUND SCHEME</v>
          </cell>
          <cell r="G906" t="str">
            <v>040102</v>
          </cell>
          <cell r="H906" t="str">
            <v>FINANCE</v>
          </cell>
        </row>
        <row r="907">
          <cell r="D907" t="str">
            <v>INE419A01022</v>
          </cell>
          <cell r="E907" t="str">
            <v>020202013</v>
          </cell>
          <cell r="F907" t="str">
            <v>SUGAR</v>
          </cell>
          <cell r="G907" t="str">
            <v>020202</v>
          </cell>
          <cell r="H907" t="str">
            <v>CONSUMER NON DURABLES</v>
          </cell>
        </row>
        <row r="908">
          <cell r="D908" t="str">
            <v>INE720A01015</v>
          </cell>
          <cell r="E908" t="str">
            <v>010201006</v>
          </cell>
          <cell r="F908" t="str">
            <v>PETROCHEMICALS</v>
          </cell>
          <cell r="G908" t="str">
            <v>010201</v>
          </cell>
          <cell r="H908" t="str">
            <v>CHEMICALS</v>
          </cell>
        </row>
        <row r="909">
          <cell r="D909" t="str">
            <v>INE823A01017</v>
          </cell>
          <cell r="E909" t="str">
            <v>080105001</v>
          </cell>
          <cell r="F909" t="str">
            <v>TRADING</v>
          </cell>
          <cell r="G909" t="str">
            <v>080105</v>
          </cell>
          <cell r="H909" t="str">
            <v>TRADING</v>
          </cell>
        </row>
        <row r="910">
          <cell r="D910" t="str">
            <v>INE04I401011</v>
          </cell>
          <cell r="E910" t="str">
            <v>060102003</v>
          </cell>
          <cell r="F910" t="str">
            <v>IT ENABLED SERVICES - SOFTWARE</v>
          </cell>
          <cell r="G910" t="str">
            <v>060102</v>
          </cell>
          <cell r="H910" t="str">
            <v>SOFTWARE</v>
          </cell>
        </row>
        <row r="911">
          <cell r="D911" t="str">
            <v>INE930H01023</v>
          </cell>
          <cell r="E911" t="str">
            <v>020401001</v>
          </cell>
          <cell r="F911" t="str">
            <v>FABRICS AND GARMENTS</v>
          </cell>
          <cell r="G911" t="str">
            <v>020401</v>
          </cell>
          <cell r="H911" t="str">
            <v>TEXTILE PRODUCTS</v>
          </cell>
        </row>
        <row r="912">
          <cell r="D912" t="str">
            <v>INE001B01026</v>
          </cell>
          <cell r="E912" t="str">
            <v>020202005</v>
          </cell>
          <cell r="F912" t="str">
            <v>CONSUMER FOOD</v>
          </cell>
          <cell r="G912" t="str">
            <v>020202</v>
          </cell>
          <cell r="H912" t="str">
            <v>CONSUMER NON DURABLES</v>
          </cell>
        </row>
        <row r="913">
          <cell r="D913" t="str">
            <v>INE268B01013</v>
          </cell>
          <cell r="E913" t="str">
            <v>050201002</v>
          </cell>
          <cell r="F913" t="str">
            <v>PHARMACEUTICALS</v>
          </cell>
          <cell r="G913" t="str">
            <v>050201</v>
          </cell>
          <cell r="H913" t="str">
            <v>PHARMACEUTICALS</v>
          </cell>
        </row>
        <row r="914">
          <cell r="D914" t="str">
            <v>INE524L01026</v>
          </cell>
          <cell r="E914" t="str">
            <v>070202001</v>
          </cell>
          <cell r="F914" t="str">
            <v>ENGINEERING-DESIGNING-CONSTRUCTION</v>
          </cell>
          <cell r="G914" t="str">
            <v>070202</v>
          </cell>
          <cell r="H914" t="str">
            <v>CONSTRUCTION PROJECT</v>
          </cell>
        </row>
        <row r="915">
          <cell r="D915" t="str">
            <v>INE506W01012</v>
          </cell>
          <cell r="E915" t="str">
            <v>010301003</v>
          </cell>
          <cell r="F915" t="str">
            <v>FERTILISERS - PHOSPHATIC</v>
          </cell>
          <cell r="G915" t="str">
            <v>010301</v>
          </cell>
          <cell r="H915" t="str">
            <v>FERTILISERS</v>
          </cell>
        </row>
        <row r="916">
          <cell r="D916" t="str">
            <v>INE00Z501011</v>
          </cell>
          <cell r="E916" t="str">
            <v>010401005</v>
          </cell>
          <cell r="F916" t="str">
            <v>STEEL PRODUCTS</v>
          </cell>
          <cell r="G916" t="str">
            <v>010401</v>
          </cell>
          <cell r="H916" t="str">
            <v>FERROUS METALS</v>
          </cell>
        </row>
        <row r="917">
          <cell r="D917" t="str">
            <v>INE999A01015</v>
          </cell>
          <cell r="E917" t="str">
            <v>070302005</v>
          </cell>
          <cell r="F917" t="str">
            <v>COMPRESSORS / PUMPS</v>
          </cell>
          <cell r="G917" t="str">
            <v>070302</v>
          </cell>
          <cell r="H917" t="str">
            <v>INDUSTRIAL PRODUCTS</v>
          </cell>
        </row>
        <row r="918">
          <cell r="D918" t="str">
            <v>INE455I01029</v>
          </cell>
          <cell r="E918" t="str">
            <v>020202005</v>
          </cell>
          <cell r="F918" t="str">
            <v>CONSUMER FOOD</v>
          </cell>
          <cell r="G918" t="str">
            <v>020202</v>
          </cell>
          <cell r="H918" t="str">
            <v>CONSUMER NON DURABLES</v>
          </cell>
        </row>
        <row r="919">
          <cell r="D919" t="str">
            <v>INE216D01026</v>
          </cell>
          <cell r="E919" t="str">
            <v>020301002</v>
          </cell>
          <cell r="F919" t="str">
            <v>FILM PRODUCTION, DISTRIBUTION &amp; EXHIBITION</v>
          </cell>
          <cell r="G919" t="str">
            <v>020301</v>
          </cell>
          <cell r="H919" t="str">
            <v>MEDIA &amp; ENTERTAINMENT</v>
          </cell>
        </row>
        <row r="920">
          <cell r="D920" t="str">
            <v>INE013801019</v>
          </cell>
          <cell r="E920" t="str">
            <v>020202012</v>
          </cell>
          <cell r="F920" t="str">
            <v>PRINTING &amp; STATIONERY</v>
          </cell>
          <cell r="G920" t="str">
            <v>020202</v>
          </cell>
          <cell r="H920" t="str">
            <v>CONSUMER NON DURABLES</v>
          </cell>
        </row>
        <row r="921">
          <cell r="D921" t="str">
            <v>INE143H01015</v>
          </cell>
          <cell r="E921" t="str">
            <v>030201001</v>
          </cell>
          <cell r="F921" t="str">
            <v>POWER</v>
          </cell>
          <cell r="G921" t="str">
            <v>030201</v>
          </cell>
          <cell r="H921" t="str">
            <v>POWER</v>
          </cell>
        </row>
        <row r="922">
          <cell r="D922" t="str">
            <v>INE907A01026</v>
          </cell>
          <cell r="E922" t="str">
            <v>010401004</v>
          </cell>
          <cell r="F922" t="str">
            <v>STEEL</v>
          </cell>
          <cell r="G922" t="str">
            <v>010401</v>
          </cell>
          <cell r="H922" t="str">
            <v>FERROUS METALS</v>
          </cell>
        </row>
        <row r="923">
          <cell r="D923" t="str">
            <v>INE614B01018</v>
          </cell>
          <cell r="E923" t="str">
            <v>040101001</v>
          </cell>
          <cell r="F923" t="str">
            <v>BANKS</v>
          </cell>
          <cell r="G923" t="str">
            <v>040101</v>
          </cell>
          <cell r="H923" t="str">
            <v>BANKS</v>
          </cell>
        </row>
        <row r="924">
          <cell r="D924" t="str">
            <v>INE529I01013</v>
          </cell>
          <cell r="E924" t="str">
            <v>010501001</v>
          </cell>
          <cell r="F924" t="str">
            <v>PAPER AND PAPER PRODUCTS</v>
          </cell>
          <cell r="G924" t="str">
            <v>010501</v>
          </cell>
          <cell r="H924" t="str">
            <v>PAPER</v>
          </cell>
        </row>
        <row r="925">
          <cell r="D925" t="str">
            <v>INE775B01025</v>
          </cell>
          <cell r="E925" t="str">
            <v>020202005</v>
          </cell>
          <cell r="F925" t="str">
            <v>CONSUMER FOOD</v>
          </cell>
          <cell r="G925" t="str">
            <v>020202</v>
          </cell>
          <cell r="H925" t="str">
            <v>CONSUMER NON DURABLES</v>
          </cell>
        </row>
        <row r="926">
          <cell r="D926" t="str">
            <v>INE498L01015</v>
          </cell>
          <cell r="E926" t="str">
            <v>040102003</v>
          </cell>
          <cell r="F926" t="str">
            <v>INVESTMENT COMPANIES</v>
          </cell>
          <cell r="G926" t="str">
            <v>040102</v>
          </cell>
          <cell r="H926" t="str">
            <v>FINANCE</v>
          </cell>
        </row>
        <row r="927">
          <cell r="D927" t="str">
            <v>INE548Z01017</v>
          </cell>
          <cell r="E927" t="str">
            <v>020402001</v>
          </cell>
          <cell r="F927" t="str">
            <v>SPINNING-COTTON/BLENDED</v>
          </cell>
          <cell r="G927" t="str">
            <v>020402</v>
          </cell>
          <cell r="H927" t="str">
            <v>TEXTILES - COTTON</v>
          </cell>
        </row>
        <row r="928">
          <cell r="D928" t="str">
            <v>INE651C01018</v>
          </cell>
          <cell r="E928" t="str">
            <v>070101003</v>
          </cell>
          <cell r="F928" t="str">
            <v>FASTENER</v>
          </cell>
          <cell r="G928" t="str">
            <v>070101</v>
          </cell>
          <cell r="H928" t="str">
            <v>AUTO ANCILLARIES</v>
          </cell>
        </row>
        <row r="929">
          <cell r="D929" t="str">
            <v>INE992B01026</v>
          </cell>
          <cell r="E929" t="str">
            <v>020202005</v>
          </cell>
          <cell r="F929" t="str">
            <v>CONSUMER FOOD</v>
          </cell>
          <cell r="G929" t="str">
            <v>020202</v>
          </cell>
          <cell r="H929" t="str">
            <v>CONSUMER NON DURABLES</v>
          </cell>
        </row>
        <row r="930">
          <cell r="D930" t="str">
            <v>INE694C01018</v>
          </cell>
          <cell r="E930" t="str">
            <v>040101001</v>
          </cell>
          <cell r="F930" t="str">
            <v>BANKS</v>
          </cell>
          <cell r="G930" t="str">
            <v>040101</v>
          </cell>
          <cell r="H930" t="str">
            <v>BANKS</v>
          </cell>
        </row>
        <row r="931">
          <cell r="D931" t="str">
            <v>INE600L01024</v>
          </cell>
          <cell r="E931" t="str">
            <v>050101002</v>
          </cell>
          <cell r="F931" t="str">
            <v>HEALTHCARE SERVICE PROVIDERS</v>
          </cell>
          <cell r="G931" t="str">
            <v>050101</v>
          </cell>
          <cell r="H931" t="str">
            <v>HEALTHCARE SERVICES</v>
          </cell>
        </row>
        <row r="932">
          <cell r="D932" t="str">
            <v>INE112F01022</v>
          </cell>
          <cell r="E932" t="str">
            <v>020401002</v>
          </cell>
          <cell r="F932" t="str">
            <v>TEXTILES</v>
          </cell>
          <cell r="G932" t="str">
            <v>020401</v>
          </cell>
          <cell r="H932" t="str">
            <v>TEXTILE PRODUCTS</v>
          </cell>
        </row>
        <row r="933">
          <cell r="D933" t="str">
            <v>INE059D01020</v>
          </cell>
          <cell r="E933" t="str">
            <v>020201006</v>
          </cell>
          <cell r="F933" t="str">
            <v>GLASS - CONSUMER</v>
          </cell>
          <cell r="G933" t="str">
            <v>020201</v>
          </cell>
          <cell r="H933" t="str">
            <v>CONSUMER DURABLES</v>
          </cell>
        </row>
        <row r="934">
          <cell r="D934" t="str">
            <v>INE670X01014</v>
          </cell>
          <cell r="E934" t="str">
            <v>050201002</v>
          </cell>
          <cell r="F934" t="str">
            <v>PHARMACEUTICALS</v>
          </cell>
          <cell r="G934" t="str">
            <v>050201</v>
          </cell>
          <cell r="H934" t="str">
            <v>PHARMACEUTICALS</v>
          </cell>
        </row>
        <row r="935">
          <cell r="D935" t="str">
            <v>INE262Z01015</v>
          </cell>
          <cell r="E935" t="str">
            <v>070302005</v>
          </cell>
          <cell r="F935" t="str">
            <v>COMPRESSORS / PUMPS</v>
          </cell>
          <cell r="G935" t="str">
            <v>070302</v>
          </cell>
          <cell r="H935" t="str">
            <v>INDUSTRIAL PRODUCTS</v>
          </cell>
        </row>
        <row r="936">
          <cell r="D936" t="str">
            <v>INE947Q01010</v>
          </cell>
          <cell r="E936" t="str">
            <v>050201002</v>
          </cell>
          <cell r="F936" t="str">
            <v>PHARMACEUTICALS</v>
          </cell>
          <cell r="G936" t="str">
            <v>050201</v>
          </cell>
          <cell r="H936" t="str">
            <v>PHARMACEUTICALS</v>
          </cell>
        </row>
        <row r="937">
          <cell r="D937" t="str">
            <v>INE801V01019</v>
          </cell>
          <cell r="E937" t="str">
            <v>020402001</v>
          </cell>
          <cell r="F937" t="str">
            <v>SPINNING-COTTON/BLENDED</v>
          </cell>
          <cell r="G937" t="str">
            <v>020402</v>
          </cell>
          <cell r="H937" t="str">
            <v>TEXTILES - COTTON</v>
          </cell>
        </row>
        <row r="938">
          <cell r="D938" t="str">
            <v>INE269B01029</v>
          </cell>
          <cell r="E938" t="str">
            <v>070301007</v>
          </cell>
          <cell r="F938" t="str">
            <v>TEXTILE MACHINERY</v>
          </cell>
          <cell r="G938" t="str">
            <v>070301</v>
          </cell>
          <cell r="H938" t="str">
            <v>INDUSTRIAL CAPITAL GOODS</v>
          </cell>
        </row>
        <row r="939">
          <cell r="D939" t="str">
            <v>INE970X01018</v>
          </cell>
          <cell r="E939" t="str">
            <v>080104001</v>
          </cell>
          <cell r="F939" t="str">
            <v>HOTELS/RESORTS</v>
          </cell>
          <cell r="G939" t="str">
            <v>080104</v>
          </cell>
          <cell r="H939" t="str">
            <v>HOTELS/ RESORTS AND OTHER RECREATIONAL ACTIVITIES</v>
          </cell>
        </row>
        <row r="940">
          <cell r="D940" t="str">
            <v>INE500X01013</v>
          </cell>
          <cell r="E940" t="str">
            <v>070201004</v>
          </cell>
          <cell r="F940" t="str">
            <v>SANITARY WARE</v>
          </cell>
          <cell r="G940" t="str">
            <v>070201</v>
          </cell>
          <cell r="H940" t="str">
            <v>CONSTRUCTION</v>
          </cell>
        </row>
        <row r="941">
          <cell r="D941" t="str">
            <v>INE850E01012</v>
          </cell>
          <cell r="E941" t="str">
            <v>040102003</v>
          </cell>
          <cell r="F941" t="str">
            <v>INVESTMENT COMPANIES</v>
          </cell>
          <cell r="G941" t="str">
            <v>040102</v>
          </cell>
          <cell r="H941" t="str">
            <v>FINANCE</v>
          </cell>
        </row>
        <row r="942">
          <cell r="D942" t="str">
            <v>INE337A01034</v>
          </cell>
          <cell r="E942" t="str">
            <v>070101001</v>
          </cell>
          <cell r="F942" t="str">
            <v>AUTO ANCILLARIES</v>
          </cell>
          <cell r="G942" t="str">
            <v>070101</v>
          </cell>
          <cell r="H942" t="str">
            <v>AUTO ANCILLARIES</v>
          </cell>
        </row>
        <row r="943">
          <cell r="D943" t="str">
            <v>INE201J01017</v>
          </cell>
          <cell r="E943" t="str">
            <v>070302004</v>
          </cell>
          <cell r="F943" t="str">
            <v>CASTINGS/FORGINGS</v>
          </cell>
          <cell r="G943" t="str">
            <v>070302</v>
          </cell>
          <cell r="H943" t="str">
            <v>INDUSTRIAL PRODUCTS</v>
          </cell>
        </row>
        <row r="944">
          <cell r="D944" t="str">
            <v>INE908V01012</v>
          </cell>
          <cell r="E944" t="str">
            <v>020401001</v>
          </cell>
          <cell r="F944" t="str">
            <v>FABRICS AND GARMENTS</v>
          </cell>
          <cell r="G944" t="str">
            <v>020401</v>
          </cell>
          <cell r="H944" t="str">
            <v>TEXTILE PRODUCTS</v>
          </cell>
        </row>
        <row r="945">
          <cell r="D945" t="str">
            <v>INE557B01019</v>
          </cell>
          <cell r="E945" t="str">
            <v>020201009</v>
          </cell>
          <cell r="F945" t="str">
            <v>LEATHER AND LEATHER PRODUCTS</v>
          </cell>
          <cell r="G945" t="str">
            <v>020201</v>
          </cell>
          <cell r="H945" t="str">
            <v>CONSUMER DURABLES</v>
          </cell>
        </row>
        <row r="946">
          <cell r="D946" t="str">
            <v>INE115A01026</v>
          </cell>
          <cell r="E946" t="str">
            <v>040102002</v>
          </cell>
          <cell r="F946" t="str">
            <v>HOUSING FINANCE</v>
          </cell>
          <cell r="G946" t="str">
            <v>040102</v>
          </cell>
          <cell r="H946" t="str">
            <v>FINANCE</v>
          </cell>
        </row>
        <row r="947">
          <cell r="D947" t="str">
            <v>INE405C01035</v>
          </cell>
          <cell r="E947" t="str">
            <v>050201002</v>
          </cell>
          <cell r="F947" t="str">
            <v>PHARMACEUTICALS</v>
          </cell>
          <cell r="G947" t="str">
            <v>050201</v>
          </cell>
          <cell r="H947" t="str">
            <v>PHARMACEUTICALS</v>
          </cell>
        </row>
        <row r="948">
          <cell r="D948" t="str">
            <v>INE802B01019</v>
          </cell>
          <cell r="E948" t="str">
            <v>020202012</v>
          </cell>
          <cell r="F948" t="str">
            <v>PRINTING &amp; STATIONERY</v>
          </cell>
          <cell r="G948" t="str">
            <v>020202</v>
          </cell>
          <cell r="H948" t="str">
            <v>CONSUMER NON DURABLES</v>
          </cell>
        </row>
        <row r="949">
          <cell r="D949" t="str">
            <v>INE473A01011</v>
          </cell>
          <cell r="E949" t="str">
            <v>010201009</v>
          </cell>
          <cell r="F949" t="str">
            <v>INDUSTRIAL GASES</v>
          </cell>
          <cell r="G949" t="str">
            <v>010201</v>
          </cell>
          <cell r="H949" t="str">
            <v>CHEMICALS</v>
          </cell>
        </row>
        <row r="950">
          <cell r="D950" t="str">
            <v>INE397H01017</v>
          </cell>
          <cell r="E950" t="str">
            <v>070301003</v>
          </cell>
          <cell r="F950" t="str">
            <v>INDUSTRIAL EQUIPMENT</v>
          </cell>
          <cell r="G950" t="str">
            <v>070301</v>
          </cell>
          <cell r="H950" t="str">
            <v>INDUSTRIAL CAPITAL GOODS</v>
          </cell>
        </row>
        <row r="951">
          <cell r="D951" t="str">
            <v>INE947I01017</v>
          </cell>
          <cell r="E951" t="str">
            <v>050101001</v>
          </cell>
          <cell r="F951" t="str">
            <v>HOSPITAL</v>
          </cell>
          <cell r="G951" t="str">
            <v>050101</v>
          </cell>
          <cell r="H951" t="str">
            <v>HEALTHCARE SERVICES</v>
          </cell>
        </row>
        <row r="952">
          <cell r="D952" t="str">
            <v>INE597L01014</v>
          </cell>
          <cell r="E952" t="str">
            <v>020401001</v>
          </cell>
          <cell r="F952" t="str">
            <v>FABRICS AND GARMENTS</v>
          </cell>
          <cell r="G952" t="str">
            <v>020401</v>
          </cell>
          <cell r="H952" t="str">
            <v>TEXTILE PRODUCTS</v>
          </cell>
        </row>
        <row r="953">
          <cell r="D953" t="str">
            <v>INE197J01017</v>
          </cell>
          <cell r="E953" t="str">
            <v>070201003</v>
          </cell>
          <cell r="F953" t="str">
            <v>RESIDENTIAL/COMMERCIAL/SEZ Project</v>
          </cell>
          <cell r="G953" t="str">
            <v>070201</v>
          </cell>
          <cell r="H953" t="str">
            <v>CONSTRUCTION</v>
          </cell>
        </row>
        <row r="954">
          <cell r="D954" t="str">
            <v>INE093R01011</v>
          </cell>
          <cell r="E954" t="str">
            <v>070202001</v>
          </cell>
          <cell r="F954" t="str">
            <v>ENGINEERING-DESIGNING-CONSTRUCTION</v>
          </cell>
          <cell r="G954" t="str">
            <v>070202</v>
          </cell>
          <cell r="H954" t="str">
            <v>CONSTRUCTION PROJECT</v>
          </cell>
        </row>
        <row r="955">
          <cell r="D955" t="str">
            <v>INE018A01030</v>
          </cell>
          <cell r="E955" t="str">
            <v>070202001</v>
          </cell>
          <cell r="F955" t="str">
            <v>ENGINEERING-DESIGNING-CONSTRUCTION</v>
          </cell>
          <cell r="G955" t="str">
            <v>070202</v>
          </cell>
          <cell r="H955" t="str">
            <v>CONSTRUCTION PROJECT</v>
          </cell>
        </row>
        <row r="956">
          <cell r="D956" t="str">
            <v>INE214T01019</v>
          </cell>
          <cell r="E956" t="str">
            <v>060102001</v>
          </cell>
          <cell r="F956" t="str">
            <v>COMPUTERS - SOFTWARE</v>
          </cell>
          <cell r="G956" t="str">
            <v>060102</v>
          </cell>
          <cell r="H956" t="str">
            <v>SOFTWARE</v>
          </cell>
        </row>
        <row r="957">
          <cell r="D957" t="str">
            <v>INE010V01017</v>
          </cell>
          <cell r="E957" t="str">
            <v>060102003</v>
          </cell>
          <cell r="F957" t="str">
            <v>IT ENABLED SERVICES - SOFTWARE</v>
          </cell>
          <cell r="G957" t="str">
            <v>060102</v>
          </cell>
          <cell r="H957" t="str">
            <v>SOFTWARE</v>
          </cell>
        </row>
        <row r="958">
          <cell r="D958" t="str">
            <v>INE162B01018</v>
          </cell>
          <cell r="E958" t="str">
            <v>070101001</v>
          </cell>
          <cell r="F958" t="str">
            <v>AUTO ANCILLARIES</v>
          </cell>
          <cell r="G958" t="str">
            <v>070101</v>
          </cell>
          <cell r="H958" t="str">
            <v>AUTO ANCILLARIES</v>
          </cell>
        </row>
        <row r="959">
          <cell r="D959" t="str">
            <v>INE872H01027</v>
          </cell>
          <cell r="E959" t="str">
            <v>070101001</v>
          </cell>
          <cell r="F959" t="str">
            <v>AUTO ANCILLARIES</v>
          </cell>
          <cell r="G959" t="str">
            <v>070101</v>
          </cell>
          <cell r="H959" t="str">
            <v>AUTO ANCILLARIES</v>
          </cell>
        </row>
        <row r="960">
          <cell r="D960" t="str">
            <v>INE326A01037</v>
          </cell>
          <cell r="E960" t="str">
            <v>050201002</v>
          </cell>
          <cell r="F960" t="str">
            <v>PHARMACEUTICALS</v>
          </cell>
          <cell r="G960" t="str">
            <v>050201</v>
          </cell>
          <cell r="H960" t="str">
            <v>PHARMACEUTICALS</v>
          </cell>
        </row>
        <row r="961">
          <cell r="D961" t="str">
            <v>INE150G01020</v>
          </cell>
          <cell r="E961" t="str">
            <v>020401001</v>
          </cell>
          <cell r="F961" t="str">
            <v>FABRICS AND GARMENTS</v>
          </cell>
          <cell r="G961" t="str">
            <v>020401</v>
          </cell>
          <cell r="H961" t="str">
            <v>TEXTILE PRODUCTS</v>
          </cell>
        </row>
        <row r="962">
          <cell r="D962" t="str">
            <v>INE933A01014</v>
          </cell>
          <cell r="E962" t="str">
            <v>050201002</v>
          </cell>
          <cell r="F962" t="str">
            <v>PHARMACEUTICALS</v>
          </cell>
          <cell r="G962" t="str">
            <v>050201</v>
          </cell>
          <cell r="H962" t="str">
            <v>PHARMACEUTICALS</v>
          </cell>
        </row>
        <row r="963">
          <cell r="D963" t="str">
            <v>INE142K01011</v>
          </cell>
          <cell r="E963" t="str">
            <v>020201005</v>
          </cell>
          <cell r="F963" t="str">
            <v>GEMS, JEWELLERY AND WATCHES</v>
          </cell>
          <cell r="G963" t="str">
            <v>020201</v>
          </cell>
          <cell r="H963" t="str">
            <v>CONSUMER DURABLES</v>
          </cell>
        </row>
        <row r="964">
          <cell r="D964" t="str">
            <v>INE101A01026</v>
          </cell>
          <cell r="E964" t="str">
            <v>020101003</v>
          </cell>
          <cell r="F964" t="str">
            <v>PASSENGER/UTILITY VEHICLES</v>
          </cell>
          <cell r="G964" t="str">
            <v>020101</v>
          </cell>
          <cell r="H964" t="str">
            <v>AUTO</v>
          </cell>
        </row>
        <row r="965">
          <cell r="D965" t="str">
            <v>INE774D01024</v>
          </cell>
          <cell r="E965" t="str">
            <v>040102004</v>
          </cell>
          <cell r="F965" t="str">
            <v>NBFC</v>
          </cell>
          <cell r="G965" t="str">
            <v>040102</v>
          </cell>
          <cell r="H965" t="str">
            <v>FINANCE</v>
          </cell>
        </row>
        <row r="966">
          <cell r="D966" t="str">
            <v>INE215I01019</v>
          </cell>
          <cell r="E966" t="str">
            <v>010403001</v>
          </cell>
          <cell r="F966" t="str">
            <v>ALUMINIUM</v>
          </cell>
          <cell r="G966" t="str">
            <v>010403</v>
          </cell>
          <cell r="H966" t="str">
            <v>NON - FERROUS METALS</v>
          </cell>
        </row>
        <row r="967">
          <cell r="D967" t="str">
            <v>INE155Z01011</v>
          </cell>
          <cell r="E967" t="str">
            <v>070301003</v>
          </cell>
          <cell r="F967" t="str">
            <v>INDUSTRIAL EQUIPMENT</v>
          </cell>
          <cell r="G967" t="str">
            <v>070301</v>
          </cell>
          <cell r="H967" t="str">
            <v>INDUSTRIAL CAPITAL GOODS</v>
          </cell>
        </row>
        <row r="968">
          <cell r="D968" t="str">
            <v>INE925C01016</v>
          </cell>
          <cell r="E968" t="str">
            <v>070201004</v>
          </cell>
          <cell r="F968" t="str">
            <v>SANITARY WARE</v>
          </cell>
          <cell r="G968" t="str">
            <v>070201</v>
          </cell>
          <cell r="H968" t="str">
            <v>CONSTRUCTION</v>
          </cell>
        </row>
        <row r="969">
          <cell r="D969" t="str">
            <v>INE378D01032</v>
          </cell>
          <cell r="E969" t="str">
            <v>070201001</v>
          </cell>
          <cell r="F969" t="str">
            <v>CONSTRUCTION CIVIL</v>
          </cell>
          <cell r="G969" t="str">
            <v>070201</v>
          </cell>
          <cell r="H969" t="str">
            <v>CONSTRUCTION</v>
          </cell>
        </row>
        <row r="970">
          <cell r="D970" t="str">
            <v>INE414A01015</v>
          </cell>
          <cell r="E970" t="str">
            <v>010301001</v>
          </cell>
          <cell r="F970" t="str">
            <v>FERTILISERS - COMPOSITE</v>
          </cell>
          <cell r="G970" t="str">
            <v>010301</v>
          </cell>
          <cell r="H970" t="str">
            <v>FERTILISERS</v>
          </cell>
        </row>
        <row r="971">
          <cell r="D971" t="str">
            <v>INE347W01011</v>
          </cell>
          <cell r="E971" t="str">
            <v>020202013</v>
          </cell>
          <cell r="F971" t="str">
            <v>SUGAR</v>
          </cell>
          <cell r="G971" t="str">
            <v>020202</v>
          </cell>
          <cell r="H971" t="str">
            <v>CONSUMER NON DURABLES</v>
          </cell>
        </row>
        <row r="972">
          <cell r="D972" t="str">
            <v>INE511C01022</v>
          </cell>
          <cell r="E972" t="str">
            <v>040102004</v>
          </cell>
          <cell r="F972" t="str">
            <v>NBFC</v>
          </cell>
          <cell r="G972" t="str">
            <v>040102</v>
          </cell>
          <cell r="H972" t="str">
            <v>FINANCE</v>
          </cell>
        </row>
        <row r="973">
          <cell r="D973" t="str">
            <v>INE387I01016</v>
          </cell>
          <cell r="E973" t="str">
            <v>010501001</v>
          </cell>
          <cell r="F973" t="str">
            <v>PAPER AND PAPER PRODUCTS</v>
          </cell>
          <cell r="G973" t="str">
            <v>010501</v>
          </cell>
          <cell r="H973" t="str">
            <v>PAPER</v>
          </cell>
        </row>
        <row r="974">
          <cell r="D974" t="str">
            <v>INE457A01014</v>
          </cell>
          <cell r="E974" t="str">
            <v>040101001</v>
          </cell>
          <cell r="F974" t="str">
            <v>BANKS</v>
          </cell>
          <cell r="G974" t="str">
            <v>040101</v>
          </cell>
          <cell r="H974" t="str">
            <v>BANKS</v>
          </cell>
        </row>
        <row r="975">
          <cell r="D975" t="str">
            <v>INE843B01013</v>
          </cell>
          <cell r="E975" t="str">
            <v>040102005</v>
          </cell>
          <cell r="F975" t="str">
            <v>OTHER FINANCIAL SERVICES</v>
          </cell>
          <cell r="G975" t="str">
            <v>040102</v>
          </cell>
          <cell r="H975" t="str">
            <v>FINANCE</v>
          </cell>
        </row>
        <row r="976">
          <cell r="D976" t="str">
            <v>INE451L01014</v>
          </cell>
          <cell r="E976" t="str">
            <v>010401005</v>
          </cell>
          <cell r="F976" t="str">
            <v>STEEL PRODUCTS</v>
          </cell>
          <cell r="G976" t="str">
            <v>010401</v>
          </cell>
          <cell r="H976" t="str">
            <v>FERROUS METALS</v>
          </cell>
        </row>
        <row r="977">
          <cell r="D977" t="str">
            <v>INE215D01010</v>
          </cell>
          <cell r="E977" t="str">
            <v>070302009</v>
          </cell>
          <cell r="F977" t="str">
            <v>PLASTIC PRODUCTS</v>
          </cell>
          <cell r="G977" t="str">
            <v>070302</v>
          </cell>
          <cell r="H977" t="str">
            <v>INDUSTRIAL PRODUCTS</v>
          </cell>
        </row>
        <row r="978">
          <cell r="D978" t="str">
            <v>INE263W01010</v>
          </cell>
          <cell r="E978" t="str">
            <v>080106002</v>
          </cell>
          <cell r="F978" t="str">
            <v>LOGISTICS SOLUTION PROVIDER</v>
          </cell>
          <cell r="G978" t="str">
            <v>080106</v>
          </cell>
          <cell r="H978" t="str">
            <v>TRANSPORTATION</v>
          </cell>
        </row>
        <row r="979">
          <cell r="D979" t="str">
            <v>INE961Y01015</v>
          </cell>
          <cell r="E979" t="str">
            <v>010201004</v>
          </cell>
          <cell r="F979" t="str">
            <v>DYES AND PIGMENTS</v>
          </cell>
          <cell r="G979" t="str">
            <v>010201</v>
          </cell>
          <cell r="H979" t="str">
            <v>CHEMICALS</v>
          </cell>
        </row>
        <row r="980">
          <cell r="D980" t="str">
            <v>INE536H01010</v>
          </cell>
          <cell r="E980" t="str">
            <v>070302004</v>
          </cell>
          <cell r="F980" t="str">
            <v>CASTINGS/FORGINGS</v>
          </cell>
          <cell r="G980" t="str">
            <v>070302</v>
          </cell>
          <cell r="H980" t="str">
            <v>INDUSTRIAL PRODUCTS</v>
          </cell>
        </row>
        <row r="981">
          <cell r="D981" t="str">
            <v>INE813A01018</v>
          </cell>
          <cell r="E981" t="str">
            <v>070201003</v>
          </cell>
          <cell r="F981" t="str">
            <v>RESIDENTIAL/COMMERCIAL/SEZ Project</v>
          </cell>
          <cell r="G981" t="str">
            <v>070201</v>
          </cell>
          <cell r="H981" t="str">
            <v>CONSTRUCTION</v>
          </cell>
        </row>
        <row r="982">
          <cell r="D982" t="str">
            <v>INE766P01016</v>
          </cell>
          <cell r="E982" t="str">
            <v>080106002</v>
          </cell>
          <cell r="F982" t="str">
            <v>LOGISTICS SOLUTION PROVIDER</v>
          </cell>
          <cell r="G982" t="str">
            <v>080106</v>
          </cell>
          <cell r="H982" t="str">
            <v>TRANSPORTATION</v>
          </cell>
        </row>
        <row r="983">
          <cell r="D983" t="str">
            <v>INE288A01013</v>
          </cell>
          <cell r="E983" t="str">
            <v>070101001</v>
          </cell>
          <cell r="F983" t="str">
            <v>AUTO ANCILLARIES</v>
          </cell>
          <cell r="G983" t="str">
            <v>070101</v>
          </cell>
          <cell r="H983" t="str">
            <v>AUTO ANCILLARIES</v>
          </cell>
        </row>
        <row r="984">
          <cell r="D984" t="str">
            <v>INE271B01025</v>
          </cell>
          <cell r="E984" t="str">
            <v>010401005</v>
          </cell>
          <cell r="F984" t="str">
            <v>STEEL PRODUCTS</v>
          </cell>
          <cell r="G984" t="str">
            <v>010401</v>
          </cell>
          <cell r="H984" t="str">
            <v>FERROUS METALS</v>
          </cell>
        </row>
        <row r="985">
          <cell r="D985" t="str">
            <v>INE683C01011</v>
          </cell>
          <cell r="E985" t="str">
            <v>010401001</v>
          </cell>
          <cell r="F985" t="str">
            <v>FERRO &amp; SILICA MANGANESE</v>
          </cell>
          <cell r="G985" t="str">
            <v>010401</v>
          </cell>
          <cell r="H985" t="str">
            <v>FERROUS METALS</v>
          </cell>
        </row>
        <row r="986">
          <cell r="D986" t="str">
            <v>INE898S01029</v>
          </cell>
          <cell r="E986" t="str">
            <v>060102003</v>
          </cell>
          <cell r="F986" t="str">
            <v>IT ENABLED SERVICES - SOFTWARE</v>
          </cell>
          <cell r="G986" t="str">
            <v>060102</v>
          </cell>
          <cell r="H986" t="str">
            <v>SOFTWARE</v>
          </cell>
        </row>
        <row r="987">
          <cell r="D987" t="str">
            <v>INE383H01017</v>
          </cell>
          <cell r="E987" t="str">
            <v>010501001</v>
          </cell>
          <cell r="F987" t="str">
            <v>PAPER AND PAPER PRODUCTS</v>
          </cell>
          <cell r="G987" t="str">
            <v>010501</v>
          </cell>
          <cell r="H987" t="str">
            <v>PAPER</v>
          </cell>
        </row>
        <row r="988">
          <cell r="D988" t="str">
            <v>INE859Q01017</v>
          </cell>
          <cell r="E988" t="str">
            <v>010403001</v>
          </cell>
          <cell r="F988" t="str">
            <v>ALUMINIUM</v>
          </cell>
          <cell r="G988" t="str">
            <v>010403</v>
          </cell>
          <cell r="H988" t="str">
            <v>NON - FERROUS METALS</v>
          </cell>
        </row>
        <row r="989">
          <cell r="D989" t="str">
            <v>INE830Q01018</v>
          </cell>
          <cell r="E989" t="str">
            <v>010401005</v>
          </cell>
          <cell r="F989" t="str">
            <v>STEEL PRODUCTS</v>
          </cell>
          <cell r="G989" t="str">
            <v>010401</v>
          </cell>
          <cell r="H989" t="str">
            <v>FERROUS METALS</v>
          </cell>
        </row>
        <row r="990">
          <cell r="D990" t="str">
            <v>INE015D01022</v>
          </cell>
          <cell r="E990" t="str">
            <v>010401005</v>
          </cell>
          <cell r="F990" t="str">
            <v>STEEL PRODUCTS</v>
          </cell>
          <cell r="G990" t="str">
            <v>010401</v>
          </cell>
          <cell r="H990" t="str">
            <v>FERROUS METALS</v>
          </cell>
        </row>
        <row r="991">
          <cell r="D991" t="str">
            <v>INE824Q01011</v>
          </cell>
          <cell r="E991" t="str">
            <v>010401005</v>
          </cell>
          <cell r="F991" t="str">
            <v>STEEL PRODUCTS</v>
          </cell>
          <cell r="G991" t="str">
            <v>010401</v>
          </cell>
          <cell r="H991" t="str">
            <v>FERROUS METALS</v>
          </cell>
        </row>
        <row r="992">
          <cell r="D992" t="str">
            <v>INE201A01024</v>
          </cell>
          <cell r="E992" t="str">
            <v>010201006</v>
          </cell>
          <cell r="F992" t="str">
            <v>PETROCHEMICALS</v>
          </cell>
          <cell r="G992" t="str">
            <v>010201</v>
          </cell>
          <cell r="H992" t="str">
            <v>CHEMICALS</v>
          </cell>
        </row>
        <row r="993">
          <cell r="D993" t="str">
            <v>INE522D01027</v>
          </cell>
          <cell r="E993" t="str">
            <v>040102004</v>
          </cell>
          <cell r="F993" t="str">
            <v>NBFC</v>
          </cell>
          <cell r="G993" t="str">
            <v>040102</v>
          </cell>
          <cell r="H993" t="str">
            <v>FINANCE</v>
          </cell>
        </row>
        <row r="994">
          <cell r="D994" t="str">
            <v>INE104Y01012</v>
          </cell>
          <cell r="E994" t="str">
            <v>070201001</v>
          </cell>
          <cell r="F994" t="str">
            <v>CONSTRUCTION CIVIL</v>
          </cell>
          <cell r="G994" t="str">
            <v>070201</v>
          </cell>
          <cell r="H994" t="str">
            <v>CONSTRUCTION</v>
          </cell>
        </row>
        <row r="995">
          <cell r="D995" t="str">
            <v>INE584F01014</v>
          </cell>
          <cell r="E995" t="str">
            <v>050201002</v>
          </cell>
          <cell r="F995" t="str">
            <v>PHARMACEUTICALS</v>
          </cell>
          <cell r="G995" t="str">
            <v>050201</v>
          </cell>
          <cell r="H995" t="str">
            <v>PHARMACEUTICALS</v>
          </cell>
        </row>
        <row r="996">
          <cell r="D996" t="str">
            <v>INE558B01017</v>
          </cell>
          <cell r="E996" t="str">
            <v>010301002</v>
          </cell>
          <cell r="F996" t="str">
            <v>FERTILISERS - NITROGENOUS</v>
          </cell>
          <cell r="G996" t="str">
            <v>010301</v>
          </cell>
          <cell r="H996" t="str">
            <v>FERTILISERS</v>
          </cell>
        </row>
        <row r="997">
          <cell r="D997" t="str">
            <v>INE347A01017</v>
          </cell>
          <cell r="E997" t="str">
            <v>010101001</v>
          </cell>
          <cell r="F997" t="str">
            <v>CEMENT</v>
          </cell>
          <cell r="G997" t="str">
            <v>010101</v>
          </cell>
          <cell r="H997" t="str">
            <v>CEMENT</v>
          </cell>
        </row>
        <row r="998">
          <cell r="D998" t="str">
            <v>INE805B01012</v>
          </cell>
          <cell r="E998" t="str">
            <v>020201012</v>
          </cell>
          <cell r="F998" t="str">
            <v>PLYWOOD BOARDS/ LAMINATES</v>
          </cell>
          <cell r="G998" t="str">
            <v>020201</v>
          </cell>
          <cell r="H998" t="str">
            <v>CONSUMER DURABLES</v>
          </cell>
        </row>
        <row r="999">
          <cell r="D999" t="str">
            <v>INE993A01026</v>
          </cell>
          <cell r="E999" t="str">
            <v>010401005</v>
          </cell>
          <cell r="F999" t="str">
            <v>STEEL PRODUCTS</v>
          </cell>
          <cell r="G999" t="str">
            <v>010401</v>
          </cell>
          <cell r="H999" t="str">
            <v>FERROUS METALS</v>
          </cell>
        </row>
        <row r="1000">
          <cell r="D1000" t="str">
            <v>INE949H01023</v>
          </cell>
          <cell r="E1000" t="str">
            <v>070202001</v>
          </cell>
          <cell r="F1000" t="str">
            <v>ENGINEERING-DESIGNING-CONSTRUCTION</v>
          </cell>
          <cell r="G1000" t="str">
            <v>070202</v>
          </cell>
          <cell r="H1000" t="str">
            <v>CONSTRUCTION PROJECT</v>
          </cell>
        </row>
        <row r="1001">
          <cell r="D1001" t="str">
            <v>INE122R01018</v>
          </cell>
          <cell r="E1001" t="str">
            <v>020202005</v>
          </cell>
          <cell r="F1001" t="str">
            <v>CONSUMER FOOD</v>
          </cell>
          <cell r="G1001" t="str">
            <v>020202</v>
          </cell>
          <cell r="H1001" t="str">
            <v>CONSUMER NON DURABLES</v>
          </cell>
        </row>
        <row r="1002">
          <cell r="D1002" t="str">
            <v>INE867A01022</v>
          </cell>
          <cell r="E1002" t="str">
            <v>070301002</v>
          </cell>
          <cell r="F1002" t="str">
            <v>INDUSTRIAL ELECTRONICS</v>
          </cell>
          <cell r="G1002" t="str">
            <v>070301</v>
          </cell>
          <cell r="H1002" t="str">
            <v>INDUSTRIAL CAPITAL GOODS</v>
          </cell>
        </row>
        <row r="1003">
          <cell r="D1003" t="str">
            <v>INE882A01013</v>
          </cell>
          <cell r="E1003" t="str">
            <v>020401001</v>
          </cell>
          <cell r="F1003" t="str">
            <v>FABRICS AND GARMENTS</v>
          </cell>
          <cell r="G1003" t="str">
            <v>020401</v>
          </cell>
          <cell r="H1003" t="str">
            <v>TEXTILE PRODUCTS</v>
          </cell>
        </row>
        <row r="1004">
          <cell r="D1004" t="str">
            <v>INE182D01020</v>
          </cell>
          <cell r="E1004" t="str">
            <v>070201003</v>
          </cell>
          <cell r="F1004" t="str">
            <v>RESIDENTIAL/COMMERCIAL/SEZ Project</v>
          </cell>
          <cell r="G1004" t="str">
            <v>070201</v>
          </cell>
          <cell r="H1004" t="str">
            <v>CONSTRUCTION</v>
          </cell>
        </row>
        <row r="1005">
          <cell r="D1005" t="str">
            <v>INE196A01026</v>
          </cell>
          <cell r="E1005" t="str">
            <v>020202010</v>
          </cell>
          <cell r="F1005" t="str">
            <v>PERSONAL CARE</v>
          </cell>
          <cell r="G1005" t="str">
            <v>020202</v>
          </cell>
          <cell r="H1005" t="str">
            <v>CONSUMER NON DURABLES</v>
          </cell>
        </row>
        <row r="1006">
          <cell r="D1006" t="str">
            <v>INE01JE01010</v>
          </cell>
          <cell r="E1006" t="str">
            <v>070301003</v>
          </cell>
          <cell r="F1006" t="str">
            <v>INDUSTRIAL EQUIPMENT</v>
          </cell>
          <cell r="G1006" t="str">
            <v>070301</v>
          </cell>
          <cell r="H1006" t="str">
            <v>INDUSTRIAL CAPITAL GOODS</v>
          </cell>
        </row>
        <row r="1007">
          <cell r="D1007" t="str">
            <v>INE750C01026</v>
          </cell>
          <cell r="E1007" t="str">
            <v>050201002</v>
          </cell>
          <cell r="F1007" t="str">
            <v>PHARMACEUTICALS</v>
          </cell>
          <cell r="G1007" t="str">
            <v>050201</v>
          </cell>
          <cell r="H1007" t="str">
            <v>PHARMACEUTICALS</v>
          </cell>
        </row>
        <row r="1008">
          <cell r="D1008" t="str">
            <v>INE00SZ01018</v>
          </cell>
          <cell r="E1008" t="str">
            <v>070301003</v>
          </cell>
          <cell r="F1008" t="str">
            <v>INDUSTRIAL EQUIPMENT</v>
          </cell>
          <cell r="G1008" t="str">
            <v>070301</v>
          </cell>
          <cell r="H1008" t="str">
            <v>INDUSTRIAL CAPITAL GOODS</v>
          </cell>
        </row>
        <row r="1009">
          <cell r="D1009" t="str">
            <v>INE585B01010</v>
          </cell>
          <cell r="E1009" t="str">
            <v>020101003</v>
          </cell>
          <cell r="F1009" t="str">
            <v>PASSENGER/UTILITY VEHICLES</v>
          </cell>
          <cell r="G1009" t="str">
            <v>020101</v>
          </cell>
          <cell r="H1009" t="str">
            <v>AUTO</v>
          </cell>
        </row>
        <row r="1010">
          <cell r="D1010" t="str">
            <v>INE348L01012</v>
          </cell>
          <cell r="E1010" t="str">
            <v>040102004</v>
          </cell>
          <cell r="F1010" t="str">
            <v>NBFC</v>
          </cell>
          <cell r="G1010" t="str">
            <v>040102</v>
          </cell>
          <cell r="H1010" t="str">
            <v>FINANCE</v>
          </cell>
        </row>
        <row r="1011">
          <cell r="D1011" t="str">
            <v>INE885F01015</v>
          </cell>
          <cell r="E1011" t="str">
            <v>040102004</v>
          </cell>
          <cell r="F1011" t="str">
            <v>NBFC</v>
          </cell>
          <cell r="G1011" t="str">
            <v>040102</v>
          </cell>
          <cell r="H1011" t="str">
            <v>FINANCE</v>
          </cell>
        </row>
        <row r="1012">
          <cell r="D1012" t="str">
            <v>INE759A01021</v>
          </cell>
          <cell r="E1012" t="str">
            <v>060102001</v>
          </cell>
          <cell r="F1012" t="str">
            <v>COMPUTERS - SOFTWARE</v>
          </cell>
          <cell r="G1012" t="str">
            <v>060102</v>
          </cell>
          <cell r="H1012" t="str">
            <v>SOFTWARE</v>
          </cell>
        </row>
        <row r="1013">
          <cell r="D1013" t="str">
            <v>INE866R01028</v>
          </cell>
          <cell r="E1013" t="str">
            <v>080108001</v>
          </cell>
          <cell r="F1013" t="str">
            <v>DIVERSIFIED SERVICES</v>
          </cell>
          <cell r="G1013" t="str">
            <v>080108</v>
          </cell>
          <cell r="H1013" t="str">
            <v>SERVICES</v>
          </cell>
        </row>
        <row r="1014">
          <cell r="D1014" t="str">
            <v>INE636A01039</v>
          </cell>
          <cell r="E1014" t="str">
            <v>020202013</v>
          </cell>
          <cell r="F1014" t="str">
            <v>SUGAR</v>
          </cell>
          <cell r="G1014" t="str">
            <v>020202</v>
          </cell>
          <cell r="H1014" t="str">
            <v>CONSUMER NON DURABLES</v>
          </cell>
        </row>
        <row r="1015">
          <cell r="D1015" t="str">
            <v>INE153U01017</v>
          </cell>
          <cell r="E1015" t="str">
            <v>050101002</v>
          </cell>
          <cell r="F1015" t="str">
            <v>HEALTHCARE SERVICE PROVIDERS</v>
          </cell>
          <cell r="G1015" t="str">
            <v>050101</v>
          </cell>
          <cell r="H1015" t="str">
            <v>HEALTHCARE SERVICES</v>
          </cell>
        </row>
        <row r="1016">
          <cell r="D1016" t="str">
            <v>INE154U01015</v>
          </cell>
          <cell r="E1016" t="str">
            <v>070302008</v>
          </cell>
          <cell r="F1016" t="str">
            <v>PACKAGING</v>
          </cell>
          <cell r="G1016" t="str">
            <v>070302</v>
          </cell>
          <cell r="H1016" t="str">
            <v>INDUSTRIAL PRODUCTS</v>
          </cell>
        </row>
        <row r="1017">
          <cell r="D1017" t="str">
            <v>INE040D01038</v>
          </cell>
          <cell r="E1017" t="str">
            <v>020201009</v>
          </cell>
          <cell r="F1017" t="str">
            <v>LEATHER AND LEATHER PRODUCTS</v>
          </cell>
          <cell r="G1017" t="str">
            <v>020201</v>
          </cell>
          <cell r="H1017" t="str">
            <v>CONSUMER DURABLES</v>
          </cell>
        </row>
        <row r="1018">
          <cell r="D1018" t="str">
            <v>INE885E01034</v>
          </cell>
          <cell r="E1018" t="str">
            <v>070301003</v>
          </cell>
          <cell r="F1018" t="str">
            <v>INDUSTRIAL EQUIPMENT</v>
          </cell>
          <cell r="G1018" t="str">
            <v>070301</v>
          </cell>
          <cell r="H1018" t="str">
            <v>INDUSTRIAL CAPITAL GOODS</v>
          </cell>
        </row>
        <row r="1019">
          <cell r="D1019" t="str">
            <v>INE900L01010</v>
          </cell>
          <cell r="E1019" t="str">
            <v>010302001</v>
          </cell>
          <cell r="F1019" t="str">
            <v>PESTICIDES AND AGROCHEMICALS</v>
          </cell>
          <cell r="G1019" t="str">
            <v>010302</v>
          </cell>
          <cell r="H1019" t="str">
            <v>PESTICIDES</v>
          </cell>
        </row>
        <row r="1020">
          <cell r="D1020" t="str">
            <v>INE748A01016</v>
          </cell>
          <cell r="E1020" t="str">
            <v>070202001</v>
          </cell>
          <cell r="F1020" t="str">
            <v>ENGINEERING-DESIGNING-CONSTRUCTION</v>
          </cell>
          <cell r="G1020" t="str">
            <v>070202</v>
          </cell>
          <cell r="H1020" t="str">
            <v>CONSTRUCTION PROJECT</v>
          </cell>
        </row>
        <row r="1021">
          <cell r="D1021" t="str">
            <v>INE912H01013</v>
          </cell>
          <cell r="E1021" t="str">
            <v>070201001</v>
          </cell>
          <cell r="F1021" t="str">
            <v>CONSTRUCTION CIVIL</v>
          </cell>
          <cell r="G1021" t="str">
            <v>070201</v>
          </cell>
          <cell r="H1021" t="str">
            <v>CONSTRUCTION</v>
          </cell>
        </row>
        <row r="1022">
          <cell r="D1022" t="str">
            <v>INE836H01014</v>
          </cell>
          <cell r="E1022" t="str">
            <v>040102003</v>
          </cell>
          <cell r="F1022" t="str">
            <v>INVESTMENT COMPANIES</v>
          </cell>
          <cell r="G1022" t="str">
            <v>040102</v>
          </cell>
          <cell r="H1022" t="str">
            <v>FINANCE</v>
          </cell>
        </row>
        <row r="1023">
          <cell r="D1023" t="str">
            <v>INE854D01024</v>
          </cell>
          <cell r="E1023" t="str">
            <v>020202003</v>
          </cell>
          <cell r="F1023" t="str">
            <v>BREW/DISTILLERIES</v>
          </cell>
          <cell r="G1023" t="str">
            <v>020202</v>
          </cell>
          <cell r="H1023" t="str">
            <v>CONSUMER NON DURABLES</v>
          </cell>
        </row>
        <row r="1024">
          <cell r="D1024" t="str">
            <v>INE813V01014</v>
          </cell>
          <cell r="E1024" t="str">
            <v>010403002</v>
          </cell>
          <cell r="F1024" t="str">
            <v>COPPER &amp; COPPER PRODUCTS</v>
          </cell>
          <cell r="G1024" t="str">
            <v>010403</v>
          </cell>
          <cell r="H1024" t="str">
            <v>NON - FERROUS METALS</v>
          </cell>
        </row>
        <row r="1025">
          <cell r="D1025" t="str">
            <v>INE942G01012</v>
          </cell>
          <cell r="E1025" t="str">
            <v>020202014</v>
          </cell>
          <cell r="F1025" t="str">
            <v>TEA &amp;  COFFEE</v>
          </cell>
          <cell r="G1025" t="str">
            <v>020202</v>
          </cell>
          <cell r="H1025" t="str">
            <v>CONSUMER NON DURABLES</v>
          </cell>
        </row>
        <row r="1026">
          <cell r="D1026" t="str">
            <v>INE745G01035</v>
          </cell>
          <cell r="E1026" t="str">
            <v>040102009</v>
          </cell>
          <cell r="F1026" t="str">
            <v>CAPITAL MARKETS</v>
          </cell>
          <cell r="G1026" t="str">
            <v>040102</v>
          </cell>
          <cell r="H1026" t="str">
            <v>FINANCE</v>
          </cell>
        </row>
        <row r="1027">
          <cell r="D1027" t="str">
            <v>INE575Z01010</v>
          </cell>
          <cell r="E1027" t="str">
            <v>020201004</v>
          </cell>
          <cell r="F1027" t="str">
            <v>FURNITURE AND FURNISHING</v>
          </cell>
          <cell r="G1027" t="str">
            <v>020201</v>
          </cell>
          <cell r="H1027" t="str">
            <v>CONSUMER DURABLES</v>
          </cell>
        </row>
        <row r="1028">
          <cell r="D1028" t="str">
            <v>INE933B01012</v>
          </cell>
          <cell r="E1028" t="str">
            <v>060102004</v>
          </cell>
          <cell r="F1028" t="str">
            <v>SOFTWARE - TELECOM</v>
          </cell>
          <cell r="G1028" t="str">
            <v>060102</v>
          </cell>
          <cell r="H1028" t="str">
            <v>SOFTWARE</v>
          </cell>
        </row>
        <row r="1029">
          <cell r="D1029" t="str">
            <v>INE974H01013</v>
          </cell>
          <cell r="E1029" t="str">
            <v>010302001</v>
          </cell>
          <cell r="F1029" t="str">
            <v>PESTICIDES AND AGROCHEMICALS</v>
          </cell>
          <cell r="G1029" t="str">
            <v>010302</v>
          </cell>
          <cell r="H1029" t="str">
            <v>PESTICIDES</v>
          </cell>
        </row>
        <row r="1030">
          <cell r="D1030" t="str">
            <v>INE817A01019</v>
          </cell>
          <cell r="E1030" t="str">
            <v>060102003</v>
          </cell>
          <cell r="F1030" t="str">
            <v>IT ENABLED SERVICES - SOFTWARE</v>
          </cell>
          <cell r="G1030" t="str">
            <v>060102</v>
          </cell>
          <cell r="H1030" t="str">
            <v>SOFTWARE</v>
          </cell>
        </row>
        <row r="1031">
          <cell r="D1031" t="str">
            <v>INE071D01033</v>
          </cell>
          <cell r="E1031" t="str">
            <v>070101001</v>
          </cell>
          <cell r="F1031" t="str">
            <v>AUTO ANCILLARIES</v>
          </cell>
          <cell r="G1031" t="str">
            <v>070101</v>
          </cell>
          <cell r="H1031" t="str">
            <v>AUTO ANCILLARIES</v>
          </cell>
        </row>
        <row r="1032">
          <cell r="D1032" t="str">
            <v>INE776I01010</v>
          </cell>
          <cell r="E1032" t="str">
            <v>080106005</v>
          </cell>
          <cell r="F1032" t="str">
            <v>TOLL BRIDGE OPERATOR</v>
          </cell>
          <cell r="G1032" t="str">
            <v>080106</v>
          </cell>
          <cell r="H1032" t="str">
            <v>TRANSPORTATION</v>
          </cell>
        </row>
        <row r="1033">
          <cell r="D1033" t="str">
            <v>INE934B01028</v>
          </cell>
          <cell r="E1033" t="str">
            <v>010402001</v>
          </cell>
          <cell r="F1033" t="str">
            <v>INDUSTRIAL MINERALS</v>
          </cell>
          <cell r="G1033" t="str">
            <v>010402</v>
          </cell>
          <cell r="H1033" t="str">
            <v>MINERALS/MINING</v>
          </cell>
        </row>
        <row r="1034">
          <cell r="D1034" t="str">
            <v>INE425A01011</v>
          </cell>
          <cell r="E1034" t="str">
            <v>070302004</v>
          </cell>
          <cell r="F1034" t="str">
            <v>CASTINGS/FORGINGS</v>
          </cell>
          <cell r="G1034" t="str">
            <v>070302</v>
          </cell>
          <cell r="H1034" t="str">
            <v>INDUSTRIAL PRODUCTS</v>
          </cell>
        </row>
        <row r="1035">
          <cell r="D1035" t="str">
            <v>INE592I01029</v>
          </cell>
          <cell r="E1035" t="str">
            <v>010401005</v>
          </cell>
          <cell r="F1035" t="str">
            <v>STEEL PRODUCTS</v>
          </cell>
          <cell r="G1035" t="str">
            <v>010401</v>
          </cell>
          <cell r="H1035" t="str">
            <v>FERROUS METALS</v>
          </cell>
        </row>
        <row r="1036">
          <cell r="D1036" t="str">
            <v>INE112L01020</v>
          </cell>
          <cell r="E1036" t="str">
            <v>050101002</v>
          </cell>
          <cell r="F1036" t="str">
            <v>HEALTHCARE SERVICE PROVIDERS</v>
          </cell>
          <cell r="G1036" t="str">
            <v>050101</v>
          </cell>
          <cell r="H1036" t="str">
            <v>HEALTHCARE SERVICES</v>
          </cell>
        </row>
        <row r="1037">
          <cell r="D1037" t="str">
            <v>INE180A01020</v>
          </cell>
          <cell r="E1037" t="str">
            <v>040102010</v>
          </cell>
          <cell r="F1037" t="str">
            <v>INSURANCE</v>
          </cell>
          <cell r="G1037" t="str">
            <v>040102</v>
          </cell>
          <cell r="H1037" t="str">
            <v>FINANCE</v>
          </cell>
        </row>
        <row r="1038">
          <cell r="D1038" t="str">
            <v>INE0APB01016</v>
          </cell>
          <cell r="E1038" t="str">
            <v>020202005</v>
          </cell>
          <cell r="F1038" t="str">
            <v>CONSUMER FOOD</v>
          </cell>
          <cell r="G1038" t="str">
            <v>020202</v>
          </cell>
          <cell r="H1038" t="str">
            <v>CONSUMER NON DURABLES</v>
          </cell>
        </row>
        <row r="1039">
          <cell r="D1039" t="str">
            <v>INE002S01010</v>
          </cell>
          <cell r="E1039" t="str">
            <v>030101003</v>
          </cell>
          <cell r="F1039" t="str">
            <v>LPG/CNG/PNG/LNG SUPPLIER</v>
          </cell>
          <cell r="G1039" t="str">
            <v>030101</v>
          </cell>
          <cell r="H1039" t="str">
            <v>GAS</v>
          </cell>
        </row>
        <row r="1040">
          <cell r="D1040" t="str">
            <v>INE450S01011</v>
          </cell>
          <cell r="E1040" t="str">
            <v>050101003</v>
          </cell>
          <cell r="F1040" t="str">
            <v>HEALTHCARE SUPPLIES</v>
          </cell>
          <cell r="G1040" t="str">
            <v>050101</v>
          </cell>
          <cell r="H1040" t="str">
            <v>HEALTHCARE SERVICES</v>
          </cell>
        </row>
        <row r="1041">
          <cell r="D1041" t="str">
            <v>INE998I01010</v>
          </cell>
          <cell r="E1041" t="str">
            <v>080104001</v>
          </cell>
          <cell r="F1041" t="str">
            <v>HOTELS/RESORTS</v>
          </cell>
          <cell r="G1041" t="str">
            <v>080104</v>
          </cell>
          <cell r="H1041" t="str">
            <v>HOTELS/ RESORTS AND OTHER RECREATIONAL ACTIVITIES</v>
          </cell>
        </row>
        <row r="1042">
          <cell r="D1042" t="str">
            <v>INE287C01029</v>
          </cell>
          <cell r="E1042" t="str">
            <v>070301002</v>
          </cell>
          <cell r="F1042" t="str">
            <v>INDUSTRIAL ELECTRONICS</v>
          </cell>
          <cell r="G1042" t="str">
            <v>070301</v>
          </cell>
          <cell r="H1042" t="str">
            <v>INDUSTRIAL CAPITAL GOODS</v>
          </cell>
        </row>
        <row r="1043">
          <cell r="D1043" t="str">
            <v>INE099Z01011</v>
          </cell>
          <cell r="E1043" t="str">
            <v>010401004</v>
          </cell>
          <cell r="F1043" t="str">
            <v>STEEL</v>
          </cell>
          <cell r="G1043" t="str">
            <v>010401</v>
          </cell>
          <cell r="H1043" t="str">
            <v>FERROUS METALS</v>
          </cell>
        </row>
        <row r="1044">
          <cell r="D1044" t="str">
            <v>INE376Y01016</v>
          </cell>
          <cell r="E1044" t="str">
            <v>020201012</v>
          </cell>
          <cell r="F1044" t="str">
            <v>PLYWOOD BOARDS/ LAMINATES</v>
          </cell>
          <cell r="G1044" t="str">
            <v>020201</v>
          </cell>
          <cell r="H1044" t="str">
            <v>CONSUMER DURABLES</v>
          </cell>
        </row>
        <row r="1045">
          <cell r="D1045" t="str">
            <v>INE842C01021</v>
          </cell>
          <cell r="E1045" t="str">
            <v>070101001</v>
          </cell>
          <cell r="F1045" t="str">
            <v>AUTO ANCILLARIES</v>
          </cell>
          <cell r="G1045" t="str">
            <v>070101</v>
          </cell>
          <cell r="H1045" t="str">
            <v>AUTO ANCILLARIES</v>
          </cell>
        </row>
        <row r="1046">
          <cell r="D1046" t="str">
            <v>INE405E01023</v>
          </cell>
          <cell r="E1046" t="str">
            <v>070101001</v>
          </cell>
          <cell r="F1046" t="str">
            <v>AUTO ANCILLARIES</v>
          </cell>
          <cell r="G1046" t="str">
            <v>070101</v>
          </cell>
          <cell r="H1046" t="str">
            <v>AUTO ANCILLARIES</v>
          </cell>
        </row>
        <row r="1047">
          <cell r="D1047" t="str">
            <v>INE00RQ01019</v>
          </cell>
          <cell r="E1047" t="str">
            <v>060102003</v>
          </cell>
          <cell r="F1047" t="str">
            <v>IT ENABLED SERVICES - SOFTWARE</v>
          </cell>
          <cell r="G1047" t="str">
            <v>060102</v>
          </cell>
          <cell r="H1047" t="str">
            <v>SOFTWARE</v>
          </cell>
        </row>
        <row r="1048">
          <cell r="D1048" t="str">
            <v>INE110B01017</v>
          </cell>
          <cell r="E1048" t="str">
            <v>060102003</v>
          </cell>
          <cell r="F1048" t="str">
            <v>IT ENABLED SERVICES - SOFTWARE</v>
          </cell>
          <cell r="G1048" t="str">
            <v>060102</v>
          </cell>
          <cell r="H1048" t="str">
            <v>SOFTWARE</v>
          </cell>
        </row>
        <row r="1049">
          <cell r="D1049" t="str">
            <v>INE018I01017</v>
          </cell>
          <cell r="E1049" t="str">
            <v>060102001</v>
          </cell>
          <cell r="F1049" t="str">
            <v>COMPUTERS - SOFTWARE</v>
          </cell>
          <cell r="G1049" t="str">
            <v>060102</v>
          </cell>
          <cell r="H1049" t="str">
            <v>SOFTWARE</v>
          </cell>
        </row>
        <row r="1050">
          <cell r="D1050" t="str">
            <v>INE831A01028</v>
          </cell>
          <cell r="E1050" t="str">
            <v>020201002</v>
          </cell>
          <cell r="F1050" t="str">
            <v>CONSUMER ELECTRONICS</v>
          </cell>
          <cell r="G1050" t="str">
            <v>020201</v>
          </cell>
          <cell r="H1050" t="str">
            <v>CONSUMER DURABLES</v>
          </cell>
        </row>
        <row r="1051">
          <cell r="D1051" t="str">
            <v>INE771A01026</v>
          </cell>
          <cell r="E1051" t="str">
            <v>020201009</v>
          </cell>
          <cell r="F1051" t="str">
            <v>LEATHER AND LEATHER PRODUCTS</v>
          </cell>
          <cell r="G1051" t="str">
            <v>020201</v>
          </cell>
          <cell r="H1051" t="str">
            <v>CONSUMER DURABLES</v>
          </cell>
        </row>
        <row r="1052">
          <cell r="D1052" t="str">
            <v>INE828O01033</v>
          </cell>
          <cell r="E1052" t="str">
            <v>080108001</v>
          </cell>
          <cell r="F1052" t="str">
            <v>DIVERSIFIED SERVICES</v>
          </cell>
          <cell r="G1052" t="str">
            <v>080108</v>
          </cell>
          <cell r="H1052" t="str">
            <v>SERVICES</v>
          </cell>
        </row>
        <row r="1053">
          <cell r="D1053" t="str">
            <v>INE997Y01019</v>
          </cell>
          <cell r="E1053" t="str">
            <v>020401001</v>
          </cell>
          <cell r="F1053" t="str">
            <v>FABRICS AND GARMENTS</v>
          </cell>
          <cell r="G1053" t="str">
            <v>020401</v>
          </cell>
          <cell r="H1053" t="str">
            <v>TEXTILE PRODUCTS</v>
          </cell>
        </row>
        <row r="1054">
          <cell r="D1054" t="str">
            <v>INE964W01013</v>
          </cell>
          <cell r="E1054" t="str">
            <v>020202005</v>
          </cell>
          <cell r="F1054" t="str">
            <v>CONSUMER FOOD</v>
          </cell>
          <cell r="G1054" t="str">
            <v>020202</v>
          </cell>
          <cell r="H1054" t="str">
            <v>CONSUMER NON DURABLES</v>
          </cell>
        </row>
        <row r="1055">
          <cell r="D1055" t="str">
            <v>INE227C01017</v>
          </cell>
          <cell r="E1055" t="str">
            <v>070302004</v>
          </cell>
          <cell r="F1055" t="str">
            <v>CASTINGS/FORGINGS</v>
          </cell>
          <cell r="G1055" t="str">
            <v>070302</v>
          </cell>
          <cell r="H1055" t="str">
            <v>INDUSTRIAL PRODUCTS</v>
          </cell>
        </row>
        <row r="1056">
          <cell r="D1056" t="str">
            <v>INE511Y01018</v>
          </cell>
          <cell r="E1056" t="str">
            <v>010403001</v>
          </cell>
          <cell r="F1056" t="str">
            <v>ALUMINIUM</v>
          </cell>
          <cell r="G1056" t="str">
            <v>010403</v>
          </cell>
          <cell r="H1056" t="str">
            <v>NON - FERROUS METALS</v>
          </cell>
        </row>
        <row r="1057">
          <cell r="D1057" t="str">
            <v>INE123F01029</v>
          </cell>
          <cell r="E1057" t="str">
            <v>080105001</v>
          </cell>
          <cell r="F1057" t="str">
            <v>TRADING</v>
          </cell>
          <cell r="G1057" t="str">
            <v>080105</v>
          </cell>
          <cell r="H1057" t="str">
            <v>TRADING</v>
          </cell>
        </row>
        <row r="1058">
          <cell r="D1058" t="str">
            <v>INE832A01018</v>
          </cell>
          <cell r="E1058" t="str">
            <v>070101006</v>
          </cell>
          <cell r="F1058" t="str">
            <v>TYRES &amp; ALLIED</v>
          </cell>
          <cell r="G1058" t="str">
            <v>070101</v>
          </cell>
          <cell r="H1058" t="str">
            <v>AUTO ANCILLARIES</v>
          </cell>
        </row>
        <row r="1059">
          <cell r="D1059" t="str">
            <v>INE954E01012</v>
          </cell>
          <cell r="E1059" t="str">
            <v>020401002</v>
          </cell>
          <cell r="F1059" t="str">
            <v>TEXTILES</v>
          </cell>
          <cell r="G1059" t="str">
            <v>020401</v>
          </cell>
          <cell r="H1059" t="str">
            <v>TEXTILE PRODUCTS</v>
          </cell>
        </row>
        <row r="1060">
          <cell r="D1060" t="str">
            <v>INE313D01013</v>
          </cell>
          <cell r="E1060" t="str">
            <v>020401001</v>
          </cell>
          <cell r="F1060" t="str">
            <v>FABRICS AND GARMENTS</v>
          </cell>
          <cell r="G1060" t="str">
            <v>020401</v>
          </cell>
          <cell r="H1060" t="str">
            <v>TEXTILE PRODUCTS</v>
          </cell>
        </row>
        <row r="1061">
          <cell r="D1061" t="str">
            <v>INE490G01020</v>
          </cell>
          <cell r="E1061" t="str">
            <v>010402001</v>
          </cell>
          <cell r="F1061" t="str">
            <v>INDUSTRIAL MINERALS</v>
          </cell>
          <cell r="G1061" t="str">
            <v>010402</v>
          </cell>
          <cell r="H1061" t="str">
            <v>MINERALS/MINING</v>
          </cell>
        </row>
        <row r="1062">
          <cell r="D1062" t="str">
            <v>INE514Y01012</v>
          </cell>
          <cell r="E1062" t="str">
            <v>020201005</v>
          </cell>
          <cell r="F1062" t="str">
            <v>GEMS, JEWELLERY AND WATCHES</v>
          </cell>
          <cell r="G1062" t="str">
            <v>020201</v>
          </cell>
          <cell r="H1062" t="str">
            <v>CONSUMER DURABLES</v>
          </cell>
        </row>
        <row r="1063">
          <cell r="D1063" t="str">
            <v>INE835B01035</v>
          </cell>
          <cell r="E1063" t="str">
            <v>060102003</v>
          </cell>
          <cell r="F1063" t="str">
            <v>IT ENABLED SERVICES - SOFTWARE</v>
          </cell>
          <cell r="G1063" t="str">
            <v>060102</v>
          </cell>
          <cell r="H1063" t="str">
            <v>SOFTWARE</v>
          </cell>
        </row>
        <row r="1064">
          <cell r="D1064" t="str">
            <v>INE893J01029</v>
          </cell>
          <cell r="E1064" t="str">
            <v>070302008</v>
          </cell>
          <cell r="F1064" t="str">
            <v>PACKAGING</v>
          </cell>
          <cell r="G1064" t="str">
            <v>070302</v>
          </cell>
          <cell r="H1064" t="str">
            <v>INDUSTRIAL PRODUCTS</v>
          </cell>
        </row>
        <row r="1065">
          <cell r="D1065" t="str">
            <v>INE950M01013</v>
          </cell>
          <cell r="E1065" t="str">
            <v>020401001</v>
          </cell>
          <cell r="F1065" t="str">
            <v>FABRICS AND GARMENTS</v>
          </cell>
          <cell r="G1065" t="str">
            <v>020401</v>
          </cell>
          <cell r="H1065" t="str">
            <v>TEXTILE PRODUCTS</v>
          </cell>
        </row>
        <row r="1066">
          <cell r="D1066" t="str">
            <v>INE161G01027</v>
          </cell>
          <cell r="E1066" t="str">
            <v>020401002</v>
          </cell>
          <cell r="F1066" t="str">
            <v>TEXTILES</v>
          </cell>
          <cell r="G1066" t="str">
            <v>020401</v>
          </cell>
          <cell r="H1066" t="str">
            <v>TEXTILE PRODUCTS</v>
          </cell>
        </row>
        <row r="1067">
          <cell r="D1067" t="str">
            <v>INE083A01026</v>
          </cell>
          <cell r="E1067" t="str">
            <v>050201002</v>
          </cell>
          <cell r="F1067" t="str">
            <v>PHARMACEUTICALS</v>
          </cell>
          <cell r="G1067" t="str">
            <v>050201</v>
          </cell>
          <cell r="H1067" t="str">
            <v>PHARMACEUTICALS</v>
          </cell>
        </row>
        <row r="1068">
          <cell r="D1068" t="str">
            <v>INE775A01035</v>
          </cell>
          <cell r="E1068" t="str">
            <v>070101001</v>
          </cell>
          <cell r="F1068" t="str">
            <v>AUTO ANCILLARIES</v>
          </cell>
          <cell r="G1068" t="str">
            <v>070101</v>
          </cell>
          <cell r="H1068" t="str">
            <v>AUTO ANCILLARIES</v>
          </cell>
        </row>
        <row r="1069">
          <cell r="D1069" t="str">
            <v>INE338I01027</v>
          </cell>
          <cell r="E1069" t="str">
            <v>040102007</v>
          </cell>
          <cell r="F1069" t="str">
            <v>STOCKBROKING AND ALLIED</v>
          </cell>
          <cell r="G1069" t="str">
            <v>040102</v>
          </cell>
          <cell r="H1069" t="str">
            <v>FINANCE</v>
          </cell>
        </row>
        <row r="1070">
          <cell r="D1070" t="str">
            <v>INE861B01015</v>
          </cell>
          <cell r="E1070" t="str">
            <v>040102005</v>
          </cell>
          <cell r="F1070" t="str">
            <v>OTHER FINANCIAL SERVICES</v>
          </cell>
          <cell r="G1070" t="str">
            <v>040102</v>
          </cell>
          <cell r="H1070" t="str">
            <v>FINANCE</v>
          </cell>
        </row>
        <row r="1071">
          <cell r="D1071" t="str">
            <v>INE356A01018</v>
          </cell>
          <cell r="E1071" t="str">
            <v>060102001</v>
          </cell>
          <cell r="F1071" t="str">
            <v>COMPUTERS - SOFTWARE</v>
          </cell>
          <cell r="G1071" t="str">
            <v>060102</v>
          </cell>
          <cell r="H1071" t="str">
            <v>SOFTWARE</v>
          </cell>
        </row>
        <row r="1072">
          <cell r="D1072" t="str">
            <v>INE943D01017</v>
          </cell>
          <cell r="E1072" t="str">
            <v>060102003</v>
          </cell>
          <cell r="F1072" t="str">
            <v>IT ENABLED SERVICES - SOFTWARE</v>
          </cell>
          <cell r="G1072" t="str">
            <v>060102</v>
          </cell>
          <cell r="H1072" t="str">
            <v>SOFTWARE</v>
          </cell>
        </row>
        <row r="1073">
          <cell r="D1073" t="str">
            <v>INE105Y01019</v>
          </cell>
          <cell r="E1073" t="str">
            <v>020301003</v>
          </cell>
          <cell r="F1073" t="str">
            <v>MEDIA &amp; ENTERTAINMENT</v>
          </cell>
          <cell r="G1073" t="str">
            <v>020301</v>
          </cell>
          <cell r="H1073" t="str">
            <v>MEDIA &amp; ENTERTAINMENT</v>
          </cell>
        </row>
        <row r="1074">
          <cell r="D1074" t="str">
            <v>INE883A01011</v>
          </cell>
          <cell r="E1074" t="str">
            <v>070101006</v>
          </cell>
          <cell r="F1074" t="str">
            <v>TYRES &amp; ALLIED</v>
          </cell>
          <cell r="G1074" t="str">
            <v>070101</v>
          </cell>
          <cell r="H1074" t="str">
            <v>AUTO ANCILLARIES</v>
          </cell>
        </row>
        <row r="1075">
          <cell r="D1075" t="str">
            <v>INE398B01018</v>
          </cell>
          <cell r="E1075" t="str">
            <v>060101002</v>
          </cell>
          <cell r="F1075" t="str">
            <v>IT ENABLED SERVICES - HARDWARE</v>
          </cell>
          <cell r="G1075" t="str">
            <v>060101</v>
          </cell>
          <cell r="H1075" t="str">
            <v>HARDWARE</v>
          </cell>
        </row>
        <row r="1076">
          <cell r="D1076" t="str">
            <v>INE103A01014</v>
          </cell>
          <cell r="E1076" t="str">
            <v>030103002</v>
          </cell>
          <cell r="F1076" t="str">
            <v>REFINERIES/MARKETING</v>
          </cell>
          <cell r="G1076" t="str">
            <v>030103</v>
          </cell>
          <cell r="H1076" t="str">
            <v>PETROLEUM PRODUCTS</v>
          </cell>
        </row>
        <row r="1077">
          <cell r="D1077" t="str">
            <v>INE752G01015</v>
          </cell>
          <cell r="E1077" t="str">
            <v>010401004</v>
          </cell>
          <cell r="F1077" t="str">
            <v>STEEL</v>
          </cell>
          <cell r="G1077" t="str">
            <v>010401</v>
          </cell>
          <cell r="H1077" t="str">
            <v>FERROUS METALS</v>
          </cell>
        </row>
        <row r="1078">
          <cell r="D1078" t="str">
            <v>INE255X01014</v>
          </cell>
          <cell r="E1078" t="str">
            <v>080105001</v>
          </cell>
          <cell r="F1078" t="str">
            <v>TRADING</v>
          </cell>
          <cell r="G1078" t="str">
            <v>080105</v>
          </cell>
          <cell r="H1078" t="str">
            <v>TRADING</v>
          </cell>
        </row>
        <row r="1079">
          <cell r="D1079" t="str">
            <v>INE472M01018</v>
          </cell>
          <cell r="E1079" t="str">
            <v>080102001</v>
          </cell>
          <cell r="F1079" t="str">
            <v>EDUCATION</v>
          </cell>
          <cell r="G1079" t="str">
            <v>080102</v>
          </cell>
          <cell r="H1079" t="str">
            <v>DIVERSIFIED CONSUMER SERVICES</v>
          </cell>
        </row>
        <row r="1080">
          <cell r="D1080" t="str">
            <v>INE153A01019</v>
          </cell>
          <cell r="E1080" t="str">
            <v>090102001</v>
          </cell>
          <cell r="F1080" t="str">
            <v>TELECOM - SERVICES</v>
          </cell>
          <cell r="G1080" t="str">
            <v>090102</v>
          </cell>
          <cell r="H1080" t="str">
            <v>TELECOM - SERVICES</v>
          </cell>
        </row>
        <row r="1081">
          <cell r="D1081" t="str">
            <v>INE022B01014</v>
          </cell>
          <cell r="E1081" t="str">
            <v>070201001</v>
          </cell>
          <cell r="F1081" t="str">
            <v>CONSTRUCTION CIVIL</v>
          </cell>
          <cell r="G1081" t="str">
            <v>070201</v>
          </cell>
          <cell r="H1081" t="str">
            <v>CONSTRUCTION</v>
          </cell>
        </row>
        <row r="1082">
          <cell r="D1082" t="str">
            <v>INE304A01026</v>
          </cell>
          <cell r="E1082" t="str">
            <v>010401004</v>
          </cell>
          <cell r="F1082" t="str">
            <v>STEEL</v>
          </cell>
          <cell r="G1082" t="str">
            <v>010401</v>
          </cell>
          <cell r="H1082" t="str">
            <v>FERROUS METALS</v>
          </cell>
        </row>
        <row r="1083">
          <cell r="D1083" t="str">
            <v>INE374B01019</v>
          </cell>
          <cell r="E1083" t="str">
            <v>020301002</v>
          </cell>
          <cell r="F1083" t="str">
            <v>FILM PRODUCTION, DISTRIBUTION &amp; EXHIBITION</v>
          </cell>
          <cell r="G1083" t="str">
            <v>020301</v>
          </cell>
          <cell r="H1083" t="str">
            <v>MEDIA &amp; ENTERTAINMENT</v>
          </cell>
        </row>
        <row r="1084">
          <cell r="D1084" t="str">
            <v>INE672B01032</v>
          </cell>
          <cell r="E1084" t="str">
            <v>070101001</v>
          </cell>
          <cell r="F1084" t="str">
            <v>AUTO ANCILLARIES</v>
          </cell>
          <cell r="G1084" t="str">
            <v>070101</v>
          </cell>
          <cell r="H1084" t="str">
            <v>AUTO ANCILLARIES</v>
          </cell>
        </row>
        <row r="1085">
          <cell r="D1085" t="str">
            <v>INE577A01027</v>
          </cell>
          <cell r="E1085" t="str">
            <v>070101001</v>
          </cell>
          <cell r="F1085" t="str">
            <v>AUTO ANCILLARIES</v>
          </cell>
          <cell r="G1085" t="str">
            <v>070101</v>
          </cell>
          <cell r="H1085" t="str">
            <v>AUTO ANCILLARIES</v>
          </cell>
        </row>
        <row r="1086">
          <cell r="D1086" t="str">
            <v>INE692B01014</v>
          </cell>
          <cell r="E1086" t="str">
            <v>070201004</v>
          </cell>
          <cell r="F1086" t="str">
            <v>SANITARY WARE</v>
          </cell>
          <cell r="G1086" t="str">
            <v>070201</v>
          </cell>
          <cell r="H1086" t="str">
            <v>CONSTRUCTION</v>
          </cell>
        </row>
        <row r="1087">
          <cell r="D1087" t="str">
            <v>INE296G01013</v>
          </cell>
          <cell r="E1087" t="str">
            <v>040102004</v>
          </cell>
          <cell r="F1087" t="str">
            <v>NBFC</v>
          </cell>
          <cell r="G1087" t="str">
            <v>040102</v>
          </cell>
          <cell r="H1087" t="str">
            <v>FINANCE</v>
          </cell>
        </row>
        <row r="1088">
          <cell r="D1088" t="str">
            <v>INE414G01012</v>
          </cell>
          <cell r="E1088" t="str">
            <v>040102004</v>
          </cell>
          <cell r="F1088" t="str">
            <v>NBFC</v>
          </cell>
          <cell r="G1088" t="str">
            <v>040102</v>
          </cell>
          <cell r="H1088" t="str">
            <v>FINANCE</v>
          </cell>
        </row>
        <row r="1089">
          <cell r="D1089" t="str">
            <v>INE744I01034</v>
          </cell>
          <cell r="E1089" t="str">
            <v>070201003</v>
          </cell>
          <cell r="F1089" t="str">
            <v>RESIDENTIAL/COMMERCIAL/SEZ Project</v>
          </cell>
          <cell r="G1089" t="str">
            <v>070201</v>
          </cell>
          <cell r="H1089" t="str">
            <v>CONSTRUCTION</v>
          </cell>
        </row>
        <row r="1090">
          <cell r="D1090" t="str">
            <v>INE295D01020</v>
          </cell>
          <cell r="E1090" t="str">
            <v>010302001</v>
          </cell>
          <cell r="F1090" t="str">
            <v>PESTICIDES AND AGROCHEMICALS</v>
          </cell>
          <cell r="G1090" t="str">
            <v>010302</v>
          </cell>
          <cell r="H1090" t="str">
            <v>PESTICIDES</v>
          </cell>
        </row>
        <row r="1091">
          <cell r="D1091" t="str">
            <v>INE454M01024</v>
          </cell>
          <cell r="E1091" t="str">
            <v>010301002</v>
          </cell>
          <cell r="F1091" t="str">
            <v>FERTILISERS - NITROGENOUS</v>
          </cell>
          <cell r="G1091" t="str">
            <v>010301</v>
          </cell>
          <cell r="H1091" t="str">
            <v>FERTILISERS</v>
          </cell>
        </row>
        <row r="1092">
          <cell r="D1092" t="str">
            <v>INE245I01016</v>
          </cell>
          <cell r="E1092" t="str">
            <v>040102003</v>
          </cell>
          <cell r="F1092" t="str">
            <v>INVESTMENT COMPANIES</v>
          </cell>
          <cell r="G1092" t="str">
            <v>040102</v>
          </cell>
          <cell r="H1092" t="str">
            <v>FINANCE</v>
          </cell>
        </row>
        <row r="1093">
          <cell r="D1093" t="str">
            <v>INE123B01028</v>
          </cell>
          <cell r="E1093" t="str">
            <v>020402001</v>
          </cell>
          <cell r="F1093" t="str">
            <v>SPINNING-COTTON/BLENDED</v>
          </cell>
          <cell r="G1093" t="str">
            <v>020402</v>
          </cell>
          <cell r="H1093" t="str">
            <v>TEXTILES - COTTON</v>
          </cell>
        </row>
        <row r="1094">
          <cell r="D1094" t="str">
            <v>INE049I01012</v>
          </cell>
          <cell r="E1094" t="str">
            <v>040102004</v>
          </cell>
          <cell r="F1094" t="str">
            <v>NBFC</v>
          </cell>
          <cell r="G1094" t="str">
            <v>040102</v>
          </cell>
          <cell r="H1094" t="str">
            <v>FINANCE</v>
          </cell>
        </row>
        <row r="1095">
          <cell r="D1095" t="str">
            <v>INE289A01011</v>
          </cell>
          <cell r="E1095" t="str">
            <v>020402001</v>
          </cell>
          <cell r="F1095" t="str">
            <v>SPINNING-COTTON/BLENDED</v>
          </cell>
          <cell r="G1095" t="str">
            <v>020402</v>
          </cell>
          <cell r="H1095" t="str">
            <v>TEXTILES - COTTON</v>
          </cell>
        </row>
        <row r="1096">
          <cell r="D1096" t="str">
            <v>INE308A01027</v>
          </cell>
          <cell r="E1096" t="str">
            <v>070302008</v>
          </cell>
          <cell r="F1096" t="str">
            <v>PACKAGING</v>
          </cell>
          <cell r="G1096" t="str">
            <v>070302</v>
          </cell>
          <cell r="H1096" t="str">
            <v>INDUSTRIAL PRODUCTS</v>
          </cell>
        </row>
        <row r="1097">
          <cell r="D1097" t="str">
            <v>INE290A01027</v>
          </cell>
          <cell r="E1097" t="str">
            <v>020402001</v>
          </cell>
          <cell r="F1097" t="str">
            <v>SPINNING-COTTON/BLENDED</v>
          </cell>
          <cell r="G1097" t="str">
            <v>020402</v>
          </cell>
          <cell r="H1097" t="str">
            <v>TEXTILES - COTTON</v>
          </cell>
        </row>
        <row r="1098">
          <cell r="D1098" t="str">
            <v>INE298J01013</v>
          </cell>
          <cell r="E1098" t="str">
            <v>040102005</v>
          </cell>
          <cell r="F1098" t="str">
            <v>OTHER FINANCIAL SERVICES</v>
          </cell>
          <cell r="G1098" t="str">
            <v>040102</v>
          </cell>
          <cell r="H1098" t="str">
            <v>FINANCE</v>
          </cell>
        </row>
        <row r="1099">
          <cell r="D1099" t="str">
            <v>INE696V01013</v>
          </cell>
          <cell r="E1099" t="str">
            <v>020401001</v>
          </cell>
          <cell r="F1099" t="str">
            <v>FABRICS AND GARMENTS</v>
          </cell>
          <cell r="G1099" t="str">
            <v>020401</v>
          </cell>
          <cell r="H1099" t="str">
            <v>TEXTILE PRODUCTS</v>
          </cell>
        </row>
        <row r="1100">
          <cell r="D1100" t="str">
            <v>INE117Z01011</v>
          </cell>
          <cell r="E1100" t="str">
            <v>020202017</v>
          </cell>
          <cell r="F1100" t="str">
            <v>ANIMAL FEED</v>
          </cell>
          <cell r="G1100" t="str">
            <v>020202</v>
          </cell>
          <cell r="H1100" t="str">
            <v>CONSUMER NON DURABLES</v>
          </cell>
        </row>
        <row r="1101">
          <cell r="D1101" t="str">
            <v>INE987B01026</v>
          </cell>
          <cell r="E1101" t="str">
            <v>050201002</v>
          </cell>
          <cell r="F1101" t="str">
            <v>PHARMACEUTICALS</v>
          </cell>
          <cell r="G1101" t="str">
            <v>050201</v>
          </cell>
          <cell r="H1101" t="str">
            <v>PHARMACEUTICALS</v>
          </cell>
        </row>
        <row r="1102">
          <cell r="D1102" t="str">
            <v>INE448G01010</v>
          </cell>
          <cell r="E1102" t="str">
            <v>020202005</v>
          </cell>
          <cell r="F1102" t="str">
            <v>CONSUMER FOOD</v>
          </cell>
          <cell r="G1102" t="str">
            <v>020202</v>
          </cell>
          <cell r="H1102" t="str">
            <v>CONSUMER NON DURABLES</v>
          </cell>
        </row>
        <row r="1103">
          <cell r="D1103" t="str">
            <v>INE139A01034</v>
          </cell>
          <cell r="E1103" t="str">
            <v>010403001</v>
          </cell>
          <cell r="F1103" t="str">
            <v>ALUMINIUM</v>
          </cell>
          <cell r="G1103" t="str">
            <v>010403</v>
          </cell>
          <cell r="H1103" t="str">
            <v>NON - FERROUS METALS</v>
          </cell>
        </row>
        <row r="1104">
          <cell r="D1104" t="str">
            <v>INE088B01015</v>
          </cell>
          <cell r="E1104" t="str">
            <v>010401004</v>
          </cell>
          <cell r="F1104" t="str">
            <v>STEEL</v>
          </cell>
          <cell r="G1104" t="str">
            <v>010401</v>
          </cell>
          <cell r="H1104" t="str">
            <v>FERROUS METALS</v>
          </cell>
        </row>
        <row r="1105">
          <cell r="D1105" t="str">
            <v>INE663F01024</v>
          </cell>
          <cell r="E1105" t="str">
            <v>060102003</v>
          </cell>
          <cell r="F1105" t="str">
            <v>IT ENABLED SERVICES - SOFTWARE</v>
          </cell>
          <cell r="G1105" t="str">
            <v>060102</v>
          </cell>
          <cell r="H1105" t="str">
            <v>SOFTWARE</v>
          </cell>
        </row>
        <row r="1106">
          <cell r="D1106" t="str">
            <v>INE048G01026</v>
          </cell>
          <cell r="E1106" t="str">
            <v>010201001</v>
          </cell>
          <cell r="F1106" t="str">
            <v>CHEMICALS - INORGANIC</v>
          </cell>
          <cell r="G1106" t="str">
            <v>010201</v>
          </cell>
          <cell r="H1106" t="str">
            <v>CHEMICALS</v>
          </cell>
        </row>
        <row r="1107">
          <cell r="D1107" t="str">
            <v>INE278M01019</v>
          </cell>
          <cell r="E1107" t="str">
            <v>080106002</v>
          </cell>
          <cell r="F1107" t="str">
            <v>LOGISTICS SOLUTION PROVIDER</v>
          </cell>
          <cell r="G1107" t="str">
            <v>080106</v>
          </cell>
          <cell r="H1107" t="str">
            <v>TRANSPORTATION</v>
          </cell>
        </row>
        <row r="1108">
          <cell r="D1108" t="str">
            <v>INE060A01024</v>
          </cell>
          <cell r="E1108" t="str">
            <v>020301005</v>
          </cell>
          <cell r="F1108" t="str">
            <v>PRINTING AND PUBLISHING</v>
          </cell>
          <cell r="G1108" t="str">
            <v>020301</v>
          </cell>
          <cell r="H1108" t="str">
            <v>MEDIA &amp; ENTERTAINMENT</v>
          </cell>
        </row>
        <row r="1109">
          <cell r="D1109" t="str">
            <v>INE095N01031</v>
          </cell>
          <cell r="E1109" t="str">
            <v>070201001</v>
          </cell>
          <cell r="F1109" t="str">
            <v>CONSTRUCTION CIVIL</v>
          </cell>
          <cell r="G1109" t="str">
            <v>070201</v>
          </cell>
          <cell r="H1109" t="str">
            <v>CONSTRUCTION</v>
          </cell>
        </row>
        <row r="1110">
          <cell r="D1110" t="str">
            <v>INE365I01020</v>
          </cell>
          <cell r="E1110" t="str">
            <v>040102004</v>
          </cell>
          <cell r="F1110" t="str">
            <v>NBFC</v>
          </cell>
          <cell r="G1110" t="str">
            <v>040102</v>
          </cell>
          <cell r="H1110" t="str">
            <v>FINANCE</v>
          </cell>
        </row>
        <row r="1111">
          <cell r="D1111" t="str">
            <v>INE725A01022</v>
          </cell>
          <cell r="E1111" t="str">
            <v>030201001</v>
          </cell>
          <cell r="F1111" t="str">
            <v>POWER</v>
          </cell>
          <cell r="G1111" t="str">
            <v>030201</v>
          </cell>
          <cell r="H1111" t="str">
            <v>POWER</v>
          </cell>
        </row>
        <row r="1112">
          <cell r="D1112" t="str">
            <v>INE868B01028</v>
          </cell>
          <cell r="E1112" t="str">
            <v>070202001</v>
          </cell>
          <cell r="F1112" t="str">
            <v>ENGINEERING-DESIGNING-CONSTRUCTION</v>
          </cell>
          <cell r="G1112" t="str">
            <v>070202</v>
          </cell>
          <cell r="H1112" t="str">
            <v>CONSTRUCTION PROJECT</v>
          </cell>
        </row>
        <row r="1113">
          <cell r="D1113" t="str">
            <v>INE732C01016</v>
          </cell>
          <cell r="E1113" t="str">
            <v>010101001</v>
          </cell>
          <cell r="F1113" t="str">
            <v>CEMENT</v>
          </cell>
          <cell r="G1113" t="str">
            <v>010101</v>
          </cell>
          <cell r="H1113" t="str">
            <v>CEMENT</v>
          </cell>
        </row>
        <row r="1114">
          <cell r="D1114" t="str">
            <v>INE756C01015</v>
          </cell>
          <cell r="E1114" t="str">
            <v>040102004</v>
          </cell>
          <cell r="F1114" t="str">
            <v>NBFC</v>
          </cell>
          <cell r="G1114" t="str">
            <v>040102</v>
          </cell>
          <cell r="H1114" t="str">
            <v>FINANCE</v>
          </cell>
        </row>
        <row r="1115">
          <cell r="D1115" t="str">
            <v>INE875G01030</v>
          </cell>
          <cell r="E1115" t="str">
            <v>020401001</v>
          </cell>
          <cell r="F1115" t="str">
            <v>FABRICS AND GARMENTS</v>
          </cell>
          <cell r="G1115" t="str">
            <v>020401</v>
          </cell>
          <cell r="H1115" t="str">
            <v>TEXTILE PRODUCTS</v>
          </cell>
        </row>
        <row r="1116">
          <cell r="D1116" t="str">
            <v>INE155G01029</v>
          </cell>
          <cell r="E1116" t="str">
            <v>020301006</v>
          </cell>
          <cell r="F1116" t="str">
            <v>TV BROADCASTING &amp; SOFTWARE PRODUCTION</v>
          </cell>
          <cell r="G1116" t="str">
            <v>020301</v>
          </cell>
          <cell r="H1116" t="str">
            <v>MEDIA &amp; ENTERTAINMENT</v>
          </cell>
        </row>
        <row r="1117">
          <cell r="D1117" t="str">
            <v>INE553C01016</v>
          </cell>
          <cell r="E1117" t="str">
            <v>080106002</v>
          </cell>
          <cell r="F1117" t="str">
            <v>LOGISTICS SOLUTION PROVIDER</v>
          </cell>
          <cell r="G1117" t="str">
            <v>080106</v>
          </cell>
          <cell r="H1117" t="str">
            <v>TRANSPORTATION</v>
          </cell>
        </row>
        <row r="1118">
          <cell r="D1118" t="str">
            <v>INE023H01027</v>
          </cell>
          <cell r="E1118" t="str">
            <v>050201002</v>
          </cell>
          <cell r="F1118" t="str">
            <v>PHARMACEUTICALS</v>
          </cell>
          <cell r="G1118" t="str">
            <v>050201</v>
          </cell>
          <cell r="H1118" t="str">
            <v>PHARMACEUTICALS</v>
          </cell>
        </row>
        <row r="1119">
          <cell r="D1119" t="str">
            <v>INE189I01024</v>
          </cell>
          <cell r="E1119" t="str">
            <v>070302004</v>
          </cell>
          <cell r="F1119" t="str">
            <v>CASTINGS/FORGINGS</v>
          </cell>
          <cell r="G1119" t="str">
            <v>070302</v>
          </cell>
          <cell r="H1119" t="str">
            <v>INDUSTRIAL PRODUCTS</v>
          </cell>
        </row>
        <row r="1120">
          <cell r="D1120" t="str">
            <v>INE045B01015</v>
          </cell>
          <cell r="E1120" t="str">
            <v>060101002</v>
          </cell>
          <cell r="F1120" t="str">
            <v>IT ENABLED SERVICES - HARDWARE</v>
          </cell>
          <cell r="G1120" t="str">
            <v>060101</v>
          </cell>
          <cell r="H1120" t="str">
            <v>HARDWARE</v>
          </cell>
        </row>
        <row r="1121">
          <cell r="D1121" t="str">
            <v>INE136S01016</v>
          </cell>
          <cell r="E1121" t="str">
            <v>010201001</v>
          </cell>
          <cell r="F1121" t="str">
            <v>CHEMICALS - INORGANIC</v>
          </cell>
          <cell r="G1121" t="str">
            <v>010201</v>
          </cell>
          <cell r="H1121" t="str">
            <v>CHEMICALS</v>
          </cell>
        </row>
        <row r="1122">
          <cell r="D1122" t="str">
            <v>INE317F01035</v>
          </cell>
          <cell r="E1122" t="str">
            <v>080107001</v>
          </cell>
          <cell r="F1122" t="str">
            <v>DIVERSIFIED COMMERCIAL SERVICES</v>
          </cell>
          <cell r="G1122" t="str">
            <v>080107</v>
          </cell>
          <cell r="H1122" t="str">
            <v>COMMERCIAL SERVICES</v>
          </cell>
        </row>
        <row r="1123">
          <cell r="D1123" t="str">
            <v>INE239A01016</v>
          </cell>
          <cell r="E1123" t="str">
            <v>020202005</v>
          </cell>
          <cell r="F1123" t="str">
            <v>CONSUMER FOOD</v>
          </cell>
          <cell r="G1123" t="str">
            <v>020202</v>
          </cell>
          <cell r="H1123" t="str">
            <v>CONSUMER NON DURABLES</v>
          </cell>
        </row>
        <row r="1124">
          <cell r="D1124" t="str">
            <v>INE870H01013</v>
          </cell>
          <cell r="E1124" t="str">
            <v>020301003</v>
          </cell>
          <cell r="F1124" t="str">
            <v>MEDIA &amp; ENTERTAINMENT</v>
          </cell>
          <cell r="G1124" t="str">
            <v>020301</v>
          </cell>
          <cell r="H1124" t="str">
            <v>MEDIA &amp; ENTERTAINMENT</v>
          </cell>
        </row>
        <row r="1125">
          <cell r="D1125" t="str">
            <v>INE794A01010</v>
          </cell>
          <cell r="E1125" t="str">
            <v>050201002</v>
          </cell>
          <cell r="F1125" t="str">
            <v>PHARMACEUTICALS</v>
          </cell>
          <cell r="G1125" t="str">
            <v>050201</v>
          </cell>
          <cell r="H1125" t="str">
            <v>PHARMACEUTICALS</v>
          </cell>
        </row>
        <row r="1126">
          <cell r="D1126" t="str">
            <v>INE619B01017</v>
          </cell>
          <cell r="E1126" t="str">
            <v>060102001</v>
          </cell>
          <cell r="F1126" t="str">
            <v>COMPUTERS - SOFTWARE</v>
          </cell>
          <cell r="G1126" t="str">
            <v>060102</v>
          </cell>
          <cell r="H1126" t="str">
            <v>SOFTWARE</v>
          </cell>
        </row>
        <row r="1127">
          <cell r="D1127" t="str">
            <v>INE747B01016</v>
          </cell>
          <cell r="E1127" t="str">
            <v>020301003</v>
          </cell>
          <cell r="F1127" t="str">
            <v>MEDIA &amp; ENTERTAINMENT</v>
          </cell>
          <cell r="G1127" t="str">
            <v>020301</v>
          </cell>
          <cell r="H1127" t="str">
            <v>MEDIA &amp; ENTERTAINMENT</v>
          </cell>
        </row>
        <row r="1128">
          <cell r="D1128" t="str">
            <v>INE870D01012</v>
          </cell>
          <cell r="E1128" t="str">
            <v>010301001</v>
          </cell>
          <cell r="F1128" t="str">
            <v>FERTILISERS - COMPOSITE</v>
          </cell>
          <cell r="G1128" t="str">
            <v>010301</v>
          </cell>
          <cell r="H1128" t="str">
            <v>FERTILISERS</v>
          </cell>
        </row>
        <row r="1129">
          <cell r="D1129" t="str">
            <v>INE410P01011</v>
          </cell>
          <cell r="E1129" t="str">
            <v>050101001</v>
          </cell>
          <cell r="F1129" t="str">
            <v>HOSPITAL</v>
          </cell>
          <cell r="G1129" t="str">
            <v>050101</v>
          </cell>
          <cell r="H1129" t="str">
            <v>HEALTHCARE SERVICES</v>
          </cell>
        </row>
        <row r="1130">
          <cell r="D1130" t="str">
            <v>INE848E01016</v>
          </cell>
          <cell r="E1130" t="str">
            <v>030201001</v>
          </cell>
          <cell r="F1130" t="str">
            <v>POWER</v>
          </cell>
          <cell r="G1130" t="str">
            <v>030201</v>
          </cell>
          <cell r="H1130" t="str">
            <v>POWER</v>
          </cell>
        </row>
        <row r="1131">
          <cell r="D1131" t="str">
            <v>INE470Y01017</v>
          </cell>
          <cell r="E1131" t="str">
            <v>040102010</v>
          </cell>
          <cell r="F1131" t="str">
            <v>INSURANCE</v>
          </cell>
          <cell r="G1131" t="str">
            <v>040102</v>
          </cell>
          <cell r="H1131" t="str">
            <v>FINANCE</v>
          </cell>
        </row>
        <row r="1132">
          <cell r="D1132" t="str">
            <v>INE047O01014</v>
          </cell>
          <cell r="E1132" t="str">
            <v>070302002</v>
          </cell>
          <cell r="F1132" t="str">
            <v>BEARINGS</v>
          </cell>
          <cell r="G1132" t="str">
            <v>070302</v>
          </cell>
          <cell r="H1132" t="str">
            <v>INDUSTRIAL PRODUCTS</v>
          </cell>
        </row>
        <row r="1133">
          <cell r="D1133" t="str">
            <v>INE161A01038</v>
          </cell>
          <cell r="E1133" t="str">
            <v>060102002</v>
          </cell>
          <cell r="F1133" t="str">
            <v>IT EDUCATION</v>
          </cell>
          <cell r="G1133" t="str">
            <v>060102</v>
          </cell>
          <cell r="H1133" t="str">
            <v>SOFTWARE</v>
          </cell>
        </row>
        <row r="1134">
          <cell r="D1134" t="str">
            <v>INE591G01017</v>
          </cell>
          <cell r="E1134" t="str">
            <v>060102001</v>
          </cell>
          <cell r="F1134" t="str">
            <v>COMPUTERS - SOFTWARE</v>
          </cell>
          <cell r="G1134" t="str">
            <v>060102</v>
          </cell>
          <cell r="H1134" t="str">
            <v>SOFTWARE</v>
          </cell>
        </row>
        <row r="1135">
          <cell r="D1135" t="str">
            <v>INE937C01029</v>
          </cell>
          <cell r="E1135" t="str">
            <v>070201003</v>
          </cell>
          <cell r="F1135" t="str">
            <v>RESIDENTIAL/COMMERCIAL/SEZ Project</v>
          </cell>
          <cell r="G1135" t="str">
            <v>070201</v>
          </cell>
          <cell r="H1135" t="str">
            <v>CONSTRUCTION</v>
          </cell>
        </row>
        <row r="1136">
          <cell r="D1136" t="str">
            <v>INE00S901012</v>
          </cell>
          <cell r="E1136" t="str">
            <v>070201003</v>
          </cell>
          <cell r="F1136" t="str">
            <v>RESIDENTIAL/COMMERCIAL/SEZ Project</v>
          </cell>
          <cell r="G1136" t="str">
            <v>070201</v>
          </cell>
          <cell r="H1136" t="str">
            <v>CONSTRUCTION</v>
          </cell>
        </row>
        <row r="1137">
          <cell r="D1137" t="str">
            <v>INE310A01015</v>
          </cell>
          <cell r="E1137" t="str">
            <v>070302009</v>
          </cell>
          <cell r="F1137" t="str">
            <v>PLASTIC PRODUCTS</v>
          </cell>
          <cell r="G1137" t="str">
            <v>070302</v>
          </cell>
          <cell r="H1137" t="str">
            <v>INDUSTRIAL PRODUCTS</v>
          </cell>
        </row>
        <row r="1138">
          <cell r="D1138" t="str">
            <v>INE567A01010</v>
          </cell>
          <cell r="E1138" t="str">
            <v>020202002</v>
          </cell>
          <cell r="F1138" t="str">
            <v>BATTERIES</v>
          </cell>
          <cell r="G1138" t="str">
            <v>020202</v>
          </cell>
          <cell r="H1138" t="str">
            <v>CONSUMER NON DURABLES</v>
          </cell>
        </row>
        <row r="1139">
          <cell r="D1139" t="str">
            <v>INE326T01011</v>
          </cell>
          <cell r="E1139" t="str">
            <v>020201011</v>
          </cell>
          <cell r="F1139" t="str">
            <v>PLASTIC PRODUCTS - CONSUMER</v>
          </cell>
          <cell r="G1139" t="str">
            <v>020201</v>
          </cell>
          <cell r="H1139" t="str">
            <v>CONSUMER DURABLES</v>
          </cell>
        </row>
        <row r="1140">
          <cell r="D1140" t="str">
            <v>INE858F01012</v>
          </cell>
          <cell r="E1140" t="str">
            <v>070201004</v>
          </cell>
          <cell r="F1140" t="str">
            <v>SANITARY WARE</v>
          </cell>
          <cell r="G1140" t="str">
            <v>070201</v>
          </cell>
          <cell r="H1140" t="str">
            <v>CONSTRUCTION</v>
          </cell>
        </row>
        <row r="1141">
          <cell r="D1141" t="str">
            <v>INE489H01020</v>
          </cell>
          <cell r="E1141" t="str">
            <v>070301003</v>
          </cell>
          <cell r="F1141" t="str">
            <v>INDUSTRIAL EQUIPMENT</v>
          </cell>
          <cell r="G1141" t="str">
            <v>070301</v>
          </cell>
          <cell r="H1141" t="str">
            <v>INDUSTRIAL CAPITAL GOODS</v>
          </cell>
        </row>
        <row r="1142">
          <cell r="D1142" t="str">
            <v>INE229H01012</v>
          </cell>
          <cell r="E1142" t="str">
            <v>020402001</v>
          </cell>
          <cell r="F1142" t="str">
            <v>SPINNING-COTTON/BLENDED</v>
          </cell>
          <cell r="G1142" t="str">
            <v>020402</v>
          </cell>
          <cell r="H1142" t="str">
            <v>TEXTILES - COTTON</v>
          </cell>
        </row>
        <row r="1143">
          <cell r="D1143" t="str">
            <v>INE439T01012</v>
          </cell>
          <cell r="E1143" t="str">
            <v>020201002</v>
          </cell>
          <cell r="F1143" t="str">
            <v>CONSUMER ELECTRONICS</v>
          </cell>
          <cell r="G1143" t="str">
            <v>020201</v>
          </cell>
          <cell r="H1143" t="str">
            <v>CONSUMER DURABLES</v>
          </cell>
        </row>
        <row r="1144">
          <cell r="D1144" t="str">
            <v>INE542C01019</v>
          </cell>
          <cell r="E1144" t="str">
            <v>020202005</v>
          </cell>
          <cell r="F1144" t="str">
            <v>CONSUMER FOOD</v>
          </cell>
          <cell r="G1144" t="str">
            <v>020202</v>
          </cell>
          <cell r="H1144" t="str">
            <v>CONSUMER NON DURABLES</v>
          </cell>
        </row>
        <row r="1145">
          <cell r="D1145" t="str">
            <v>INE589A01014</v>
          </cell>
          <cell r="E1145" t="str">
            <v>030201001</v>
          </cell>
          <cell r="F1145" t="str">
            <v>POWER</v>
          </cell>
          <cell r="G1145" t="str">
            <v>030201</v>
          </cell>
          <cell r="H1145" t="str">
            <v>POWER</v>
          </cell>
        </row>
        <row r="1146">
          <cell r="D1146" t="str">
            <v>INE584A01023</v>
          </cell>
          <cell r="E1146" t="str">
            <v>010402001</v>
          </cell>
          <cell r="F1146" t="str">
            <v>INDUSTRIAL MINERALS</v>
          </cell>
          <cell r="G1146" t="str">
            <v>010402</v>
          </cell>
          <cell r="H1146" t="str">
            <v>MINERALS/MINING</v>
          </cell>
        </row>
        <row r="1147">
          <cell r="D1147" t="str">
            <v>INE163A01018</v>
          </cell>
          <cell r="E1147" t="str">
            <v>010201003</v>
          </cell>
          <cell r="F1147" t="str">
            <v>CHEMICALS - SPECIALITY</v>
          </cell>
          <cell r="G1147" t="str">
            <v>010201</v>
          </cell>
          <cell r="H1147" t="str">
            <v>CHEMICALS</v>
          </cell>
        </row>
        <row r="1148">
          <cell r="D1148" t="str">
            <v>INE781B01015</v>
          </cell>
          <cell r="E1148" t="str">
            <v>080106005</v>
          </cell>
          <cell r="F1148" t="str">
            <v>TOLL BRIDGE OPERATOR</v>
          </cell>
          <cell r="G1148" t="str">
            <v>080106</v>
          </cell>
          <cell r="H1148" t="str">
            <v>TRANSPORTATION</v>
          </cell>
        </row>
        <row r="1149">
          <cell r="D1149" t="str">
            <v>INE369C01017</v>
          </cell>
          <cell r="E1149" t="str">
            <v>020202014</v>
          </cell>
          <cell r="F1149" t="str">
            <v>TEA &amp;  COFFEE</v>
          </cell>
          <cell r="G1149" t="str">
            <v>020202</v>
          </cell>
          <cell r="H1149" t="str">
            <v>CONSUMER NON DURABLES</v>
          </cell>
        </row>
        <row r="1150">
          <cell r="D1150" t="str">
            <v>INE740D01017</v>
          </cell>
          <cell r="E1150" t="str">
            <v>010501001</v>
          </cell>
          <cell r="F1150" t="str">
            <v>PAPER AND PAPER PRODUCTS</v>
          </cell>
          <cell r="G1150" t="str">
            <v>010501</v>
          </cell>
          <cell r="H1150" t="str">
            <v>PAPER</v>
          </cell>
        </row>
        <row r="1151">
          <cell r="D1151" t="str">
            <v>INE349A01021</v>
          </cell>
          <cell r="E1151" t="str">
            <v>070302002</v>
          </cell>
          <cell r="F1151" t="str">
            <v>BEARINGS</v>
          </cell>
          <cell r="G1151" t="str">
            <v>070302</v>
          </cell>
          <cell r="H1151" t="str">
            <v>INDUSTRIAL PRODUCTS</v>
          </cell>
        </row>
        <row r="1152">
          <cell r="D1152" t="str">
            <v>INE023A01030</v>
          </cell>
          <cell r="E1152" t="str">
            <v>040102004</v>
          </cell>
          <cell r="F1152" t="str">
            <v>NBFC</v>
          </cell>
          <cell r="G1152" t="str">
            <v>040102</v>
          </cell>
          <cell r="H1152" t="str">
            <v>FINANCE</v>
          </cell>
        </row>
        <row r="1153">
          <cell r="D1153" t="str">
            <v>INE333I01036</v>
          </cell>
          <cell r="E1153" t="str">
            <v>090101001</v>
          </cell>
          <cell r="F1153" t="str">
            <v>TELECOM - EQUIPMENT</v>
          </cell>
          <cell r="G1153" t="str">
            <v>090101</v>
          </cell>
          <cell r="H1153" t="str">
            <v>TELECOM -  EQUIPMENT &amp; ACCESSORIES</v>
          </cell>
        </row>
        <row r="1154">
          <cell r="D1154" t="str">
            <v>INE733E01010</v>
          </cell>
          <cell r="E1154" t="str">
            <v>030201001</v>
          </cell>
          <cell r="F1154" t="str">
            <v>POWER</v>
          </cell>
          <cell r="G1154" t="str">
            <v>030201</v>
          </cell>
          <cell r="H1154" t="str">
            <v>POWER</v>
          </cell>
        </row>
        <row r="1155">
          <cell r="D1155" t="str">
            <v>INE096B01018</v>
          </cell>
          <cell r="E1155" t="str">
            <v>060102001</v>
          </cell>
          <cell r="F1155" t="str">
            <v>COMPUTERS - SOFTWARE</v>
          </cell>
          <cell r="G1155" t="str">
            <v>060102</v>
          </cell>
          <cell r="H1155" t="str">
            <v>SOFTWARE</v>
          </cell>
        </row>
        <row r="1156">
          <cell r="D1156" t="str">
            <v>INE353A01023</v>
          </cell>
          <cell r="E1156" t="str">
            <v>020301006</v>
          </cell>
          <cell r="F1156" t="str">
            <v>TV BROADCASTING &amp; SOFTWARE PRODUCTION</v>
          </cell>
          <cell r="G1156" t="str">
            <v>020301</v>
          </cell>
          <cell r="H1156" t="str">
            <v>MEDIA &amp; ENTERTAINMENT</v>
          </cell>
        </row>
        <row r="1157">
          <cell r="D1157" t="str">
            <v>INE959C01023</v>
          </cell>
          <cell r="E1157" t="str">
            <v>010201003</v>
          </cell>
          <cell r="F1157" t="str">
            <v>CHEMICALS - SPECIALITY</v>
          </cell>
          <cell r="G1157" t="str">
            <v>010201</v>
          </cell>
          <cell r="H1157" t="str">
            <v>CHEMICALS</v>
          </cell>
        </row>
        <row r="1158">
          <cell r="D1158" t="str">
            <v>INE093I01010</v>
          </cell>
          <cell r="E1158" t="str">
            <v>070201003</v>
          </cell>
          <cell r="F1158" t="str">
            <v>RESIDENTIAL/COMMERCIAL/SEZ Project</v>
          </cell>
          <cell r="G1158" t="str">
            <v>070201</v>
          </cell>
          <cell r="H1158" t="str">
            <v>CONSTRUCTION</v>
          </cell>
        </row>
        <row r="1159">
          <cell r="D1159" t="str">
            <v>INE321D01016</v>
          </cell>
          <cell r="E1159" t="str">
            <v>010201001</v>
          </cell>
          <cell r="F1159" t="str">
            <v>CHEMICALS - INORGANIC</v>
          </cell>
          <cell r="G1159" t="str">
            <v>010201</v>
          </cell>
          <cell r="H1159" t="str">
            <v>CHEMICALS</v>
          </cell>
        </row>
        <row r="1160">
          <cell r="D1160" t="str">
            <v>INE881D01027</v>
          </cell>
          <cell r="E1160" t="str">
            <v>060102003</v>
          </cell>
          <cell r="F1160" t="str">
            <v>IT ENABLED SERVICES - SOFTWARE</v>
          </cell>
          <cell r="G1160" t="str">
            <v>060102</v>
          </cell>
          <cell r="H1160" t="str">
            <v>SOFTWARE</v>
          </cell>
        </row>
        <row r="1161">
          <cell r="D1161" t="str">
            <v>INE274J01014</v>
          </cell>
          <cell r="E1161" t="str">
            <v>030102002</v>
          </cell>
          <cell r="F1161" t="str">
            <v>OIL EXPLORATION</v>
          </cell>
          <cell r="G1161" t="str">
            <v>030102</v>
          </cell>
          <cell r="H1161" t="str">
            <v>OIL</v>
          </cell>
        </row>
        <row r="1162">
          <cell r="D1162" t="str">
            <v>INE591A01010</v>
          </cell>
          <cell r="E1162" t="str">
            <v>010401005</v>
          </cell>
          <cell r="F1162" t="str">
            <v>STEEL PRODUCTS</v>
          </cell>
          <cell r="G1162" t="str">
            <v>010401</v>
          </cell>
          <cell r="H1162" t="str">
            <v>FERROUS METALS</v>
          </cell>
        </row>
        <row r="1163">
          <cell r="D1163" t="str">
            <v>INE196J01019</v>
          </cell>
          <cell r="E1163" t="str">
            <v>010401005</v>
          </cell>
          <cell r="F1163" t="str">
            <v>STEEL PRODUCTS</v>
          </cell>
          <cell r="G1163" t="str">
            <v>010401</v>
          </cell>
          <cell r="H1163" t="str">
            <v>FERROUS METALS</v>
          </cell>
        </row>
        <row r="1164">
          <cell r="D1164" t="str">
            <v>INE260D01016</v>
          </cell>
          <cell r="E1164" t="str">
            <v>070302003</v>
          </cell>
          <cell r="F1164" t="str">
            <v>CABLES - ELECTRICALS</v>
          </cell>
          <cell r="G1164" t="str">
            <v>070302</v>
          </cell>
          <cell r="H1164" t="str">
            <v>INDUSTRIAL PRODUCTS</v>
          </cell>
        </row>
        <row r="1165">
          <cell r="D1165" t="str">
            <v>INE090B01011</v>
          </cell>
          <cell r="E1165" t="str">
            <v>070101001</v>
          </cell>
          <cell r="F1165" t="str">
            <v>AUTO ANCILLARIES</v>
          </cell>
          <cell r="G1165" t="str">
            <v>070101</v>
          </cell>
          <cell r="H1165" t="str">
            <v>AUTO ANCILLARIES</v>
          </cell>
        </row>
        <row r="1166">
          <cell r="D1166" t="str">
            <v>INE800H01010</v>
          </cell>
          <cell r="E1166" t="str">
            <v>070201003</v>
          </cell>
          <cell r="F1166" t="str">
            <v>RESIDENTIAL/COMMERCIAL/SEZ Project</v>
          </cell>
          <cell r="G1166" t="str">
            <v>070201</v>
          </cell>
          <cell r="H1166" t="str">
            <v>CONSTRUCTION</v>
          </cell>
        </row>
        <row r="1167">
          <cell r="D1167" t="str">
            <v>INE338Y01016</v>
          </cell>
          <cell r="E1167" t="str">
            <v>020201004</v>
          </cell>
          <cell r="F1167" t="str">
            <v>FURNITURE AND FURNISHING</v>
          </cell>
          <cell r="G1167" t="str">
            <v>020201</v>
          </cell>
          <cell r="H1167" t="str">
            <v>CONSUMER DURABLES</v>
          </cell>
        </row>
        <row r="1168">
          <cell r="D1168" t="str">
            <v>INE474L01016</v>
          </cell>
          <cell r="E1168" t="str">
            <v>010201003</v>
          </cell>
          <cell r="F1168" t="str">
            <v>CHEMICALS - SPECIALITY</v>
          </cell>
          <cell r="G1168" t="str">
            <v>010201</v>
          </cell>
          <cell r="H1168" t="str">
            <v>CHEMICALS</v>
          </cell>
        </row>
        <row r="1169">
          <cell r="D1169" t="str">
            <v>INE239D01028</v>
          </cell>
          <cell r="E1169" t="str">
            <v>070202001</v>
          </cell>
          <cell r="F1169" t="str">
            <v>ENGINEERING-DESIGNING-CONSTRUCTION</v>
          </cell>
          <cell r="G1169" t="str">
            <v>070202</v>
          </cell>
          <cell r="H1169" t="str">
            <v>CONSTRUCTION PROJECT</v>
          </cell>
        </row>
        <row r="1170">
          <cell r="D1170" t="str">
            <v>INE912L01015</v>
          </cell>
          <cell r="E1170" t="str">
            <v>040102005</v>
          </cell>
          <cell r="F1170" t="str">
            <v>OTHER FINANCIAL SERVICES</v>
          </cell>
          <cell r="G1170" t="str">
            <v>040102</v>
          </cell>
          <cell r="H1170" t="str">
            <v>FINANCE</v>
          </cell>
        </row>
        <row r="1171">
          <cell r="D1171" t="str">
            <v>INE840Y01011</v>
          </cell>
          <cell r="E1171" t="str">
            <v>060102003</v>
          </cell>
          <cell r="F1171" t="str">
            <v>IT ENABLED SERVICES - SOFTWARE</v>
          </cell>
          <cell r="G1171" t="str">
            <v>060102</v>
          </cell>
          <cell r="H1171" t="str">
            <v>SOFTWARE</v>
          </cell>
        </row>
        <row r="1172">
          <cell r="D1172" t="str">
            <v>INE213A01029</v>
          </cell>
          <cell r="E1172" t="str">
            <v>030102002</v>
          </cell>
          <cell r="F1172" t="str">
            <v>OIL EXPLORATION</v>
          </cell>
          <cell r="G1172" t="str">
            <v>030102</v>
          </cell>
          <cell r="H1172" t="str">
            <v>OIL</v>
          </cell>
        </row>
        <row r="1173">
          <cell r="D1173" t="str">
            <v>INE809I01019</v>
          </cell>
          <cell r="E1173" t="str">
            <v>090102001</v>
          </cell>
          <cell r="F1173" t="str">
            <v>TELECOM - SERVICES</v>
          </cell>
          <cell r="G1173" t="str">
            <v>090102</v>
          </cell>
          <cell r="H1173" t="str">
            <v>TELECOM - SERVICES</v>
          </cell>
        </row>
        <row r="1174">
          <cell r="D1174" t="str">
            <v>INE229A01017</v>
          </cell>
          <cell r="E1174" t="str">
            <v>060102003</v>
          </cell>
          <cell r="F1174" t="str">
            <v>IT ENABLED SERVICES - SOFTWARE</v>
          </cell>
          <cell r="G1174" t="str">
            <v>060102</v>
          </cell>
          <cell r="H1174" t="str">
            <v>SOFTWARE</v>
          </cell>
        </row>
        <row r="1175">
          <cell r="D1175" t="str">
            <v>INE520N01012</v>
          </cell>
          <cell r="E1175" t="str">
            <v>020201002</v>
          </cell>
          <cell r="F1175" t="str">
            <v>CONSUMER ELECTRONICS</v>
          </cell>
          <cell r="G1175" t="str">
            <v>020201</v>
          </cell>
          <cell r="H1175" t="str">
            <v>CONSUMER DURABLES</v>
          </cell>
        </row>
        <row r="1176">
          <cell r="D1176" t="str">
            <v>INE350C01017</v>
          </cell>
          <cell r="E1176" t="str">
            <v>090101001</v>
          </cell>
          <cell r="F1176" t="str">
            <v>TELECOM - EQUIPMENT</v>
          </cell>
          <cell r="G1176" t="str">
            <v>090101</v>
          </cell>
          <cell r="H1176" t="str">
            <v>TELECOM -  EQUIPMENT &amp; ACCESSORIES</v>
          </cell>
        </row>
        <row r="1177">
          <cell r="D1177" t="str">
            <v>INE808B01016</v>
          </cell>
          <cell r="E1177" t="str">
            <v>050201001</v>
          </cell>
          <cell r="F1177" t="str">
            <v>MEDICAL EQUIPMENT</v>
          </cell>
          <cell r="G1177" t="str">
            <v>050201</v>
          </cell>
          <cell r="H1177" t="str">
            <v>PHARMACEUTICALS</v>
          </cell>
        </row>
        <row r="1178">
          <cell r="D1178" t="str">
            <v>INE231G01010</v>
          </cell>
          <cell r="E1178" t="str">
            <v>020401002</v>
          </cell>
          <cell r="F1178" t="str">
            <v>TEXTILES</v>
          </cell>
          <cell r="G1178" t="str">
            <v>020401</v>
          </cell>
          <cell r="H1178" t="str">
            <v>TEXTILE PRODUCTS</v>
          </cell>
        </row>
        <row r="1179">
          <cell r="D1179" t="str">
            <v>INE730A01022</v>
          </cell>
          <cell r="E1179" t="str">
            <v>080106002</v>
          </cell>
          <cell r="F1179" t="str">
            <v>LOGISTICS SOLUTION PROVIDER</v>
          </cell>
          <cell r="G1179" t="str">
            <v>080106</v>
          </cell>
          <cell r="H1179" t="str">
            <v>TRANSPORTATION</v>
          </cell>
        </row>
        <row r="1180">
          <cell r="D1180" t="str">
            <v>INE569C01020</v>
          </cell>
          <cell r="E1180" t="str">
            <v>070302010</v>
          </cell>
          <cell r="F1180" t="str">
            <v>REFRACTORIES</v>
          </cell>
          <cell r="G1180" t="str">
            <v>070302</v>
          </cell>
          <cell r="H1180" t="str">
            <v>INDUSTRIAL PRODUCTS</v>
          </cell>
        </row>
        <row r="1181">
          <cell r="D1181" t="str">
            <v>INE998H01012</v>
          </cell>
          <cell r="E1181" t="str">
            <v>070201004</v>
          </cell>
          <cell r="F1181" t="str">
            <v>SANITARY WARE</v>
          </cell>
          <cell r="G1181" t="str">
            <v>070201</v>
          </cell>
          <cell r="H1181" t="str">
            <v>CONSTRUCTION</v>
          </cell>
        </row>
        <row r="1182">
          <cell r="D1182" t="str">
            <v>INE607D01018</v>
          </cell>
          <cell r="E1182" t="str">
            <v>070201004</v>
          </cell>
          <cell r="F1182" t="str">
            <v>SANITARY WARE</v>
          </cell>
          <cell r="G1182" t="str">
            <v>070201</v>
          </cell>
          <cell r="H1182" t="str">
            <v>CONSTRUCTION</v>
          </cell>
        </row>
        <row r="1183">
          <cell r="D1183" t="str">
            <v>INE876N01018</v>
          </cell>
          <cell r="E1183" t="str">
            <v>010101001</v>
          </cell>
          <cell r="F1183" t="str">
            <v>CEMENT</v>
          </cell>
          <cell r="G1183" t="str">
            <v>010101</v>
          </cell>
          <cell r="H1183" t="str">
            <v>CEMENT</v>
          </cell>
        </row>
        <row r="1184">
          <cell r="D1184" t="str">
            <v>INE142Z01019</v>
          </cell>
          <cell r="E1184" t="str">
            <v>020201002</v>
          </cell>
          <cell r="F1184" t="str">
            <v>CONSUMER ELECTRONICS</v>
          </cell>
          <cell r="G1184" t="str">
            <v>020201</v>
          </cell>
          <cell r="H1184" t="str">
            <v>CONSUMER DURABLES</v>
          </cell>
        </row>
        <row r="1185">
          <cell r="D1185" t="str">
            <v>INE750A01020</v>
          </cell>
          <cell r="E1185" t="str">
            <v>080104001</v>
          </cell>
          <cell r="F1185" t="str">
            <v>HOTELS/RESORTS</v>
          </cell>
          <cell r="G1185" t="str">
            <v>080104</v>
          </cell>
          <cell r="H1185" t="str">
            <v>HOTELS/ RESORTS AND OTHER RECREATIONAL ACTIVITIES</v>
          </cell>
        </row>
        <row r="1186">
          <cell r="D1186" t="str">
            <v>INE609C01024</v>
          </cell>
          <cell r="E1186" t="str">
            <v>070302008</v>
          </cell>
          <cell r="F1186" t="str">
            <v>PACKAGING</v>
          </cell>
          <cell r="G1186" t="str">
            <v>070302</v>
          </cell>
          <cell r="H1186" t="str">
            <v>INDUSTRIAL PRODUCTS</v>
          </cell>
        </row>
        <row r="1187">
          <cell r="D1187" t="str">
            <v>INE592A01026</v>
          </cell>
          <cell r="E1187" t="str">
            <v>010501001</v>
          </cell>
          <cell r="F1187" t="str">
            <v>PAPER AND PAPER PRODUCTS</v>
          </cell>
          <cell r="G1187" t="str">
            <v>010501</v>
          </cell>
          <cell r="H1187" t="str">
            <v>PAPER</v>
          </cell>
        </row>
        <row r="1188">
          <cell r="D1188" t="str">
            <v>INE743M01012</v>
          </cell>
          <cell r="E1188" t="str">
            <v>070302004</v>
          </cell>
          <cell r="F1188" t="str">
            <v>CASTINGS/FORGINGS</v>
          </cell>
          <cell r="G1188" t="str">
            <v>070302</v>
          </cell>
          <cell r="H1188" t="str">
            <v>INDUSTRIAL PRODUCTS</v>
          </cell>
        </row>
        <row r="1189">
          <cell r="D1189" t="str">
            <v>INE725E01024</v>
          </cell>
          <cell r="E1189" t="str">
            <v>010402001</v>
          </cell>
          <cell r="F1189" t="str">
            <v>INDUSTRIAL MINERALS</v>
          </cell>
          <cell r="G1189" t="str">
            <v>010402</v>
          </cell>
          <cell r="H1189" t="str">
            <v>MINERALS/MINING</v>
          </cell>
        </row>
        <row r="1190">
          <cell r="D1190" t="str">
            <v>INE849L01019</v>
          </cell>
          <cell r="E1190" t="str">
            <v>020301006</v>
          </cell>
          <cell r="F1190" t="str">
            <v>TV BROADCASTING &amp; SOFTWARE PRODUCTION</v>
          </cell>
          <cell r="G1190" t="str">
            <v>020301</v>
          </cell>
          <cell r="H1190" t="str">
            <v>MEDIA &amp; ENTERTAINMENT</v>
          </cell>
        </row>
        <row r="1191">
          <cell r="D1191" t="str">
            <v>INE749B01012</v>
          </cell>
          <cell r="E1191" t="str">
            <v>050201002</v>
          </cell>
          <cell r="F1191" t="str">
            <v>PHARMACEUTICALS</v>
          </cell>
          <cell r="G1191" t="str">
            <v>050201</v>
          </cell>
          <cell r="H1191" t="str">
            <v>PHARMACEUTICALS</v>
          </cell>
        </row>
        <row r="1192">
          <cell r="D1192" t="str">
            <v>INE06IR01013</v>
          </cell>
          <cell r="E1192" t="str">
            <v>020203001</v>
          </cell>
          <cell r="F1192" t="str">
            <v>RETAILING</v>
          </cell>
          <cell r="G1192" t="str">
            <v>020203</v>
          </cell>
          <cell r="H1192" t="str">
            <v>RETAILING</v>
          </cell>
        </row>
        <row r="1193">
          <cell r="D1193" t="str">
            <v>INE142A01012</v>
          </cell>
          <cell r="E1193" t="str">
            <v>040102003</v>
          </cell>
          <cell r="F1193" t="str">
            <v>INVESTMENT COMPANIES</v>
          </cell>
          <cell r="G1193" t="str">
            <v>040102</v>
          </cell>
          <cell r="H1193" t="str">
            <v>FINANCE</v>
          </cell>
        </row>
        <row r="1194">
          <cell r="D1194" t="str">
            <v>INE00IK01011</v>
          </cell>
          <cell r="E1194" t="str">
            <v>020202005</v>
          </cell>
          <cell r="F1194" t="str">
            <v>CONSUMER FOOD</v>
          </cell>
          <cell r="G1194" t="str">
            <v>020202</v>
          </cell>
          <cell r="H1194" t="str">
            <v>CONSUMER NON DURABLES</v>
          </cell>
        </row>
        <row r="1195">
          <cell r="D1195" t="str">
            <v>INE766A01018</v>
          </cell>
          <cell r="E1195" t="str">
            <v>070101002</v>
          </cell>
          <cell r="F1195" t="str">
            <v>BATTERIES - AUTOMOBILE</v>
          </cell>
          <cell r="G1195" t="str">
            <v>070101</v>
          </cell>
          <cell r="H1195" t="str">
            <v>AUTO ANCILLARIES</v>
          </cell>
        </row>
        <row r="1196">
          <cell r="D1196" t="str">
            <v>INE761H01022</v>
          </cell>
          <cell r="E1196" t="str">
            <v>020401001</v>
          </cell>
          <cell r="F1196" t="str">
            <v>FABRICS AND GARMENTS</v>
          </cell>
          <cell r="G1196" t="str">
            <v>020401</v>
          </cell>
          <cell r="H1196" t="str">
            <v>TEXTILE PRODUCTS</v>
          </cell>
        </row>
        <row r="1197">
          <cell r="D1197" t="str">
            <v>INE420C01042</v>
          </cell>
          <cell r="E1197" t="str">
            <v>040102004</v>
          </cell>
          <cell r="F1197" t="str">
            <v>NBFC</v>
          </cell>
          <cell r="G1197" t="str">
            <v>040102</v>
          </cell>
          <cell r="H1197" t="str">
            <v>FINANCE</v>
          </cell>
        </row>
        <row r="1198">
          <cell r="D1198" t="str">
            <v>INE471W01019</v>
          </cell>
          <cell r="E1198" t="str">
            <v>020202005</v>
          </cell>
          <cell r="F1198" t="str">
            <v>CONSUMER FOOD</v>
          </cell>
          <cell r="G1198" t="str">
            <v>020202</v>
          </cell>
          <cell r="H1198" t="str">
            <v>CONSUMER NON DURABLES</v>
          </cell>
        </row>
        <row r="1199">
          <cell r="D1199" t="str">
            <v>INE218G01033</v>
          </cell>
          <cell r="E1199" t="str">
            <v>060102003</v>
          </cell>
          <cell r="F1199" t="str">
            <v>IT ENABLED SERVICES - SOFTWARE</v>
          </cell>
          <cell r="G1199" t="str">
            <v>060102</v>
          </cell>
          <cell r="H1199" t="str">
            <v>SOFTWARE</v>
          </cell>
        </row>
        <row r="1200">
          <cell r="D1200" t="str">
            <v>INE922B01023</v>
          </cell>
          <cell r="E1200" t="str">
            <v>050201002</v>
          </cell>
          <cell r="F1200" t="str">
            <v>PHARMACEUTICALS</v>
          </cell>
          <cell r="G1200" t="str">
            <v>050201</v>
          </cell>
          <cell r="H1200" t="str">
            <v>PHARMACEUTICALS</v>
          </cell>
        </row>
        <row r="1201">
          <cell r="D1201" t="str">
            <v>INE895W01019</v>
          </cell>
          <cell r="E1201" t="str">
            <v>060102001</v>
          </cell>
          <cell r="F1201" t="str">
            <v>COMPUTERS - SOFTWARE</v>
          </cell>
          <cell r="G1201" t="str">
            <v>060102</v>
          </cell>
          <cell r="H1201" t="str">
            <v>SOFTWARE</v>
          </cell>
        </row>
        <row r="1202">
          <cell r="D1202" t="str">
            <v>INE305C01029</v>
          </cell>
          <cell r="E1202" t="str">
            <v>030103001</v>
          </cell>
          <cell r="F1202" t="str">
            <v>LUBRICANTS</v>
          </cell>
          <cell r="G1202" t="str">
            <v>030103</v>
          </cell>
          <cell r="H1202" t="str">
            <v>PETROLEUM PRODUCTS</v>
          </cell>
        </row>
        <row r="1203">
          <cell r="D1203" t="str">
            <v>INE697V01011</v>
          </cell>
          <cell r="E1203" t="str">
            <v>070201003</v>
          </cell>
          <cell r="F1203" t="str">
            <v>RESIDENTIAL/COMMERCIAL/SEZ Project</v>
          </cell>
          <cell r="G1203" t="str">
            <v>070201</v>
          </cell>
          <cell r="H1203" t="str">
            <v>CONSTRUCTION</v>
          </cell>
        </row>
        <row r="1204">
          <cell r="D1204" t="str">
            <v>INE275B01026</v>
          </cell>
          <cell r="E1204" t="str">
            <v>070302008</v>
          </cell>
          <cell r="F1204" t="str">
            <v>PACKAGING</v>
          </cell>
          <cell r="G1204" t="str">
            <v>070302</v>
          </cell>
          <cell r="H1204" t="str">
            <v>INDUSTRIAL PRODUCTS</v>
          </cell>
        </row>
        <row r="1205">
          <cell r="D1205" t="str">
            <v>INE04LG01015</v>
          </cell>
          <cell r="E1205" t="str">
            <v>050201002</v>
          </cell>
          <cell r="F1205" t="str">
            <v>PHARMACEUTICALS</v>
          </cell>
          <cell r="G1205" t="str">
            <v>050201</v>
          </cell>
          <cell r="H1205" t="str">
            <v>PHARMACEUTICALS</v>
          </cell>
        </row>
        <row r="1206">
          <cell r="D1206" t="str">
            <v>INE618H01016</v>
          </cell>
          <cell r="E1206" t="str">
            <v>050201002</v>
          </cell>
          <cell r="F1206" t="str">
            <v>PHARMACEUTICALS</v>
          </cell>
          <cell r="G1206" t="str">
            <v>050201</v>
          </cell>
          <cell r="H1206" t="str">
            <v>PHARMACEUTICALS</v>
          </cell>
        </row>
        <row r="1207">
          <cell r="D1207" t="str">
            <v>INE074B01023</v>
          </cell>
          <cell r="E1207" t="str">
            <v>070302003</v>
          </cell>
          <cell r="F1207" t="str">
            <v>CABLES - ELECTRICALS</v>
          </cell>
          <cell r="G1207" t="str">
            <v>070302</v>
          </cell>
          <cell r="H1207" t="str">
            <v>INDUSTRIAL PRODUCTS</v>
          </cell>
        </row>
        <row r="1208">
          <cell r="D1208" t="str">
            <v>INE883N01014</v>
          </cell>
          <cell r="E1208" t="str">
            <v>020202005</v>
          </cell>
          <cell r="F1208" t="str">
            <v>CONSUMER FOOD</v>
          </cell>
          <cell r="G1208" t="str">
            <v>020202</v>
          </cell>
          <cell r="H1208" t="str">
            <v>CONSUMER NON DURABLES</v>
          </cell>
        </row>
        <row r="1209">
          <cell r="D1209" t="str">
            <v>INE00U801010</v>
          </cell>
          <cell r="E1209" t="str">
            <v>020201004</v>
          </cell>
          <cell r="F1209" t="str">
            <v>FURNITURE AND FURNISHING</v>
          </cell>
          <cell r="G1209" t="str">
            <v>020201</v>
          </cell>
          <cell r="H1209" t="str">
            <v>CONSUMER DURABLES</v>
          </cell>
        </row>
        <row r="1210">
          <cell r="D1210" t="str">
            <v>INE561H01026</v>
          </cell>
          <cell r="E1210" t="str">
            <v>070201003</v>
          </cell>
          <cell r="F1210" t="str">
            <v>RESIDENTIAL/COMMERCIAL/SEZ Project</v>
          </cell>
          <cell r="G1210" t="str">
            <v>070201</v>
          </cell>
          <cell r="H1210" t="str">
            <v>CONSTRUCTION</v>
          </cell>
        </row>
        <row r="1211">
          <cell r="D1211" t="str">
            <v>INE124Y01010</v>
          </cell>
          <cell r="E1211" t="str">
            <v>020402001</v>
          </cell>
          <cell r="F1211" t="str">
            <v>SPINNING-COTTON/BLENDED</v>
          </cell>
          <cell r="G1211" t="str">
            <v>020402</v>
          </cell>
          <cell r="H1211" t="str">
            <v>TEXTILES - COTTON</v>
          </cell>
        </row>
        <row r="1212">
          <cell r="D1212" t="str">
            <v>INE244B01030</v>
          </cell>
          <cell r="E1212" t="str">
            <v>070201001</v>
          </cell>
          <cell r="F1212" t="str">
            <v>CONSTRUCTION CIVIL</v>
          </cell>
          <cell r="G1212" t="str">
            <v>070201</v>
          </cell>
          <cell r="H1212" t="str">
            <v>CONSTRUCTION</v>
          </cell>
        </row>
        <row r="1213">
          <cell r="D1213" t="str">
            <v>INE529D01014</v>
          </cell>
          <cell r="E1213" t="str">
            <v>080106002</v>
          </cell>
          <cell r="F1213" t="str">
            <v>LOGISTICS SOLUTION PROVIDER</v>
          </cell>
          <cell r="G1213" t="str">
            <v>080106</v>
          </cell>
          <cell r="H1213" t="str">
            <v>TRANSPORTATION</v>
          </cell>
        </row>
        <row r="1214">
          <cell r="D1214" t="str">
            <v>INE790C01014</v>
          </cell>
          <cell r="E1214" t="str">
            <v>020402001</v>
          </cell>
          <cell r="F1214" t="str">
            <v>SPINNING-COTTON/BLENDED</v>
          </cell>
          <cell r="G1214" t="str">
            <v>020402</v>
          </cell>
          <cell r="H1214" t="str">
            <v>TEXTILES - COTTON</v>
          </cell>
        </row>
        <row r="1215">
          <cell r="D1215" t="str">
            <v>INE785M01013</v>
          </cell>
          <cell r="E1215" t="str">
            <v>020201005</v>
          </cell>
          <cell r="F1215" t="str">
            <v>GEMS, JEWELLERY AND WATCHES</v>
          </cell>
          <cell r="G1215" t="str">
            <v>020201</v>
          </cell>
          <cell r="H1215" t="str">
            <v>CONSUMER DURABLES</v>
          </cell>
        </row>
        <row r="1216">
          <cell r="D1216" t="str">
            <v>INE865T01018</v>
          </cell>
          <cell r="E1216" t="str">
            <v>010501001</v>
          </cell>
          <cell r="F1216" t="str">
            <v>PAPER AND PAPER PRODUCTS</v>
          </cell>
          <cell r="G1216" t="str">
            <v>010501</v>
          </cell>
          <cell r="H1216" t="str">
            <v>PAPER</v>
          </cell>
        </row>
        <row r="1217">
          <cell r="D1217" t="str">
            <v>INE904D01019</v>
          </cell>
          <cell r="E1217" t="str">
            <v>050201002</v>
          </cell>
          <cell r="F1217" t="str">
            <v>PHARMACEUTICALS</v>
          </cell>
          <cell r="G1217" t="str">
            <v>050201</v>
          </cell>
          <cell r="H1217" t="str">
            <v>PHARMACEUTICALS</v>
          </cell>
        </row>
        <row r="1218">
          <cell r="D1218" t="str">
            <v>INE111Q01013</v>
          </cell>
          <cell r="E1218" t="str">
            <v>020401003</v>
          </cell>
          <cell r="F1218" t="str">
            <v>TRADING - TEXTILES</v>
          </cell>
          <cell r="G1218" t="str">
            <v>020401</v>
          </cell>
          <cell r="H1218" t="str">
            <v>TEXTILE PRODUCTS</v>
          </cell>
        </row>
        <row r="1219">
          <cell r="D1219" t="str">
            <v>INE844A01013</v>
          </cell>
          <cell r="E1219" t="str">
            <v>020201011</v>
          </cell>
          <cell r="F1219" t="str">
            <v>PLASTIC PRODUCTS - CONSUMER</v>
          </cell>
          <cell r="G1219" t="str">
            <v>020201</v>
          </cell>
          <cell r="H1219" t="str">
            <v>CONSUMER DURABLES</v>
          </cell>
        </row>
        <row r="1220">
          <cell r="D1220" t="str">
            <v>INE140A01024</v>
          </cell>
          <cell r="E1220" t="str">
            <v>040102005</v>
          </cell>
          <cell r="F1220" t="str">
            <v>OTHER FINANCIAL SERVICES</v>
          </cell>
          <cell r="G1220" t="str">
            <v>040102</v>
          </cell>
          <cell r="H1220" t="str">
            <v>FINANCE</v>
          </cell>
        </row>
        <row r="1221">
          <cell r="D1221" t="str">
            <v>INE932A01024</v>
          </cell>
          <cell r="E1221" t="str">
            <v>010401005</v>
          </cell>
          <cell r="F1221" t="str">
            <v>STEEL PRODUCTS</v>
          </cell>
          <cell r="G1221" t="str">
            <v>010401</v>
          </cell>
          <cell r="H1221" t="str">
            <v>FERROUS METALS</v>
          </cell>
        </row>
        <row r="1222">
          <cell r="D1222" t="str">
            <v>INE138A01028</v>
          </cell>
          <cell r="E1222" t="str">
            <v>070201003</v>
          </cell>
          <cell r="F1222" t="str">
            <v>RESIDENTIAL/COMMERCIAL/SEZ Project</v>
          </cell>
          <cell r="G1222" t="str">
            <v>070201</v>
          </cell>
          <cell r="H1222" t="str">
            <v>CONSTRUCTION</v>
          </cell>
        </row>
        <row r="1223">
          <cell r="D1223" t="str">
            <v>INE175Y01012</v>
          </cell>
          <cell r="E1223" t="str">
            <v>020201005</v>
          </cell>
          <cell r="F1223" t="str">
            <v>GEMS, JEWELLERY AND WATCHES</v>
          </cell>
          <cell r="G1223" t="str">
            <v>020201</v>
          </cell>
          <cell r="H1223" t="str">
            <v>CONSUMER DURABLES</v>
          </cell>
        </row>
        <row r="1224">
          <cell r="D1224" t="str">
            <v>INE925S01012</v>
          </cell>
          <cell r="E1224" t="str">
            <v>080103002</v>
          </cell>
          <cell r="F1224" t="str">
            <v>ENGINEERING-DESIGNING-CONSTRUCTION</v>
          </cell>
          <cell r="G1224" t="str">
            <v>080103</v>
          </cell>
          <cell r="H1224" t="str">
            <v>ENGINEERING SERVICES</v>
          </cell>
        </row>
        <row r="1225">
          <cell r="D1225" t="str">
            <v>INE262H01013</v>
          </cell>
          <cell r="E1225" t="str">
            <v>060102001</v>
          </cell>
          <cell r="F1225" t="str">
            <v>COMPUTERS - SOFTWARE</v>
          </cell>
          <cell r="G1225" t="str">
            <v>060102</v>
          </cell>
          <cell r="H1225" t="str">
            <v>SOFTWARE</v>
          </cell>
        </row>
        <row r="1226">
          <cell r="D1226" t="str">
            <v>INE347G01014</v>
          </cell>
          <cell r="E1226" t="str">
            <v>030101003</v>
          </cell>
          <cell r="F1226" t="str">
            <v>LPG/CNG/PNG/LNG SUPPLIER</v>
          </cell>
          <cell r="G1226" t="str">
            <v>030101</v>
          </cell>
          <cell r="H1226" t="str">
            <v>GAS</v>
          </cell>
        </row>
        <row r="1227">
          <cell r="D1227" t="str">
            <v>INE134E01011</v>
          </cell>
          <cell r="E1227" t="str">
            <v>040102001</v>
          </cell>
          <cell r="F1227" t="str">
            <v>FINANCIAL INSTITUTION</v>
          </cell>
          <cell r="G1227" t="str">
            <v>040102</v>
          </cell>
          <cell r="H1227" t="str">
            <v>FINANCE</v>
          </cell>
        </row>
        <row r="1228">
          <cell r="D1228" t="str">
            <v>INE182A01018</v>
          </cell>
          <cell r="E1228" t="str">
            <v>050201002</v>
          </cell>
          <cell r="F1228" t="str">
            <v>PHARMACEUTICALS</v>
          </cell>
          <cell r="G1228" t="str">
            <v>050201</v>
          </cell>
          <cell r="H1228" t="str">
            <v>PHARMACEUTICALS</v>
          </cell>
        </row>
        <row r="1229">
          <cell r="D1229" t="str">
            <v>INE367G01038</v>
          </cell>
          <cell r="E1229" t="str">
            <v>020301003</v>
          </cell>
          <cell r="F1229" t="str">
            <v>MEDIA &amp; ENTERTAINMENT</v>
          </cell>
          <cell r="G1229" t="str">
            <v>020301</v>
          </cell>
          <cell r="H1229" t="str">
            <v>MEDIA &amp; ENTERTAINMENT</v>
          </cell>
        </row>
        <row r="1230">
          <cell r="D1230" t="str">
            <v>INE560K01014</v>
          </cell>
          <cell r="E1230" t="str">
            <v>040102004</v>
          </cell>
          <cell r="F1230" t="str">
            <v>NBFC</v>
          </cell>
          <cell r="G1230" t="str">
            <v>040102</v>
          </cell>
          <cell r="H1230" t="str">
            <v>FINANCE</v>
          </cell>
        </row>
        <row r="1231">
          <cell r="D1231" t="str">
            <v>INE457L01011</v>
          </cell>
          <cell r="E1231" t="str">
            <v>020201002</v>
          </cell>
          <cell r="F1231" t="str">
            <v>CONSUMER ELECTRONICS</v>
          </cell>
          <cell r="G1231" t="str">
            <v>020201</v>
          </cell>
          <cell r="H1231" t="str">
            <v>CONSUMER DURABLES</v>
          </cell>
        </row>
        <row r="1232">
          <cell r="D1232" t="str">
            <v>INE179A01014</v>
          </cell>
          <cell r="E1232" t="str">
            <v>020202010</v>
          </cell>
          <cell r="F1232" t="str">
            <v>PERSONAL CARE</v>
          </cell>
          <cell r="G1232" t="str">
            <v>020202</v>
          </cell>
          <cell r="H1232" t="str">
            <v>CONSUMER NON DURABLES</v>
          </cell>
        </row>
        <row r="1233">
          <cell r="D1233" t="str">
            <v>INE199A01012</v>
          </cell>
          <cell r="E1233" t="str">
            <v>050201002</v>
          </cell>
          <cell r="F1233" t="str">
            <v>PHARMACEUTICALS</v>
          </cell>
          <cell r="G1233" t="str">
            <v>050201</v>
          </cell>
          <cell r="H1233" t="str">
            <v>PHARMACEUTICALS</v>
          </cell>
        </row>
        <row r="1234">
          <cell r="D1234" t="str">
            <v>INE940H01014</v>
          </cell>
          <cell r="E1234" t="str">
            <v>020401003</v>
          </cell>
          <cell r="F1234" t="str">
            <v>TRADING - TEXTILES</v>
          </cell>
          <cell r="G1234" t="str">
            <v>020401</v>
          </cell>
          <cell r="H1234" t="str">
            <v>TEXTILE PRODUCTS</v>
          </cell>
        </row>
        <row r="1235">
          <cell r="D1235" t="str">
            <v>INE602A01023</v>
          </cell>
          <cell r="E1235" t="str">
            <v>010201001</v>
          </cell>
          <cell r="F1235" t="str">
            <v>CHEMICALS - INORGANIC</v>
          </cell>
          <cell r="G1235" t="str">
            <v>010201</v>
          </cell>
          <cell r="H1235" t="str">
            <v>CHEMICALS</v>
          </cell>
        </row>
        <row r="1236">
          <cell r="D1236" t="str">
            <v>INE211B01039</v>
          </cell>
          <cell r="E1236" t="str">
            <v>070201003</v>
          </cell>
          <cell r="F1236" t="str">
            <v>RESIDENTIAL/COMMERCIAL/SEZ Project</v>
          </cell>
          <cell r="G1236" t="str">
            <v>070201</v>
          </cell>
          <cell r="H1236" t="str">
            <v>CONSTRUCTION</v>
          </cell>
        </row>
        <row r="1237">
          <cell r="D1237" t="str">
            <v>INE318A01026</v>
          </cell>
          <cell r="E1237" t="str">
            <v>010201003</v>
          </cell>
          <cell r="F1237" t="str">
            <v>CHEMICALS - SPECIALITY</v>
          </cell>
          <cell r="G1237" t="str">
            <v>010201</v>
          </cell>
          <cell r="H1237" t="str">
            <v>CHEMICALS</v>
          </cell>
        </row>
        <row r="1238">
          <cell r="D1238" t="str">
            <v>INE557Z01018</v>
          </cell>
          <cell r="E1238" t="str">
            <v>070301001</v>
          </cell>
          <cell r="F1238" t="str">
            <v>ENGINEERING-DESIGNING-CONSTRUCTION</v>
          </cell>
          <cell r="G1238" t="str">
            <v>070301</v>
          </cell>
          <cell r="H1238" t="str">
            <v>INDUSTRIAL CAPITAL GOODS</v>
          </cell>
        </row>
        <row r="1239">
          <cell r="D1239" t="str">
            <v>INE603J01030</v>
          </cell>
          <cell r="E1239" t="str">
            <v>010302001</v>
          </cell>
          <cell r="F1239" t="str">
            <v>PESTICIDES AND AGROCHEMICALS</v>
          </cell>
          <cell r="G1239" t="str">
            <v>010302</v>
          </cell>
          <cell r="H1239" t="str">
            <v>PESTICIDES</v>
          </cell>
        </row>
        <row r="1240">
          <cell r="D1240" t="str">
            <v>INE417C01014</v>
          </cell>
          <cell r="E1240" t="str">
            <v>040102004</v>
          </cell>
          <cell r="F1240" t="str">
            <v>NBFC</v>
          </cell>
          <cell r="G1240" t="str">
            <v>040102</v>
          </cell>
          <cell r="H1240" t="str">
            <v>FINANCE</v>
          </cell>
        </row>
        <row r="1241">
          <cell r="D1241" t="str">
            <v>INE600A01035</v>
          </cell>
          <cell r="E1241" t="str">
            <v>020201011</v>
          </cell>
          <cell r="F1241" t="str">
            <v>PLASTIC PRODUCTS - CONSUMER</v>
          </cell>
          <cell r="G1241" t="str">
            <v>020201</v>
          </cell>
          <cell r="H1241" t="str">
            <v>CONSUMER DURABLES</v>
          </cell>
        </row>
        <row r="1242">
          <cell r="D1242" t="str">
            <v>INE889E01010</v>
          </cell>
          <cell r="E1242" t="str">
            <v>020202003</v>
          </cell>
          <cell r="F1242" t="str">
            <v>BREW/DISTILLERIES</v>
          </cell>
          <cell r="G1242" t="str">
            <v>020202</v>
          </cell>
          <cell r="H1242" t="str">
            <v>CONSUMER NON DURABLES</v>
          </cell>
        </row>
        <row r="1243">
          <cell r="D1243" t="str">
            <v>INE156C01018</v>
          </cell>
          <cell r="E1243" t="str">
            <v>020401001</v>
          </cell>
          <cell r="F1243" t="str">
            <v>FABRICS AND GARMENTS</v>
          </cell>
          <cell r="G1243" t="str">
            <v>020401</v>
          </cell>
          <cell r="H1243" t="str">
            <v>TEXTILE PRODUCTS</v>
          </cell>
        </row>
        <row r="1244">
          <cell r="D1244" t="str">
            <v>INE450D01021</v>
          </cell>
          <cell r="E1244" t="str">
            <v>070301003</v>
          </cell>
          <cell r="F1244" t="str">
            <v>INDUSTRIAL EQUIPMENT</v>
          </cell>
          <cell r="G1244" t="str">
            <v>070301</v>
          </cell>
          <cell r="H1244" t="str">
            <v>INDUSTRIAL CAPITAL GOODS</v>
          </cell>
        </row>
        <row r="1245">
          <cell r="D1245" t="str">
            <v>INE431F01018</v>
          </cell>
          <cell r="E1245" t="str">
            <v>020202014</v>
          </cell>
          <cell r="F1245" t="str">
            <v>TEA &amp;  COFFEE</v>
          </cell>
          <cell r="G1245" t="str">
            <v>020202</v>
          </cell>
          <cell r="H1245" t="str">
            <v>CONSUMER NON DURABLES</v>
          </cell>
        </row>
        <row r="1246">
          <cell r="D1246" t="str">
            <v>INE083C01022</v>
          </cell>
          <cell r="E1246" t="str">
            <v>010201003</v>
          </cell>
          <cell r="F1246" t="str">
            <v>CHEMICALS - SPECIALITY</v>
          </cell>
          <cell r="G1246" t="str">
            <v>010201</v>
          </cell>
          <cell r="H1246" t="str">
            <v>CHEMICALS</v>
          </cell>
        </row>
        <row r="1247">
          <cell r="D1247" t="str">
            <v>INE160A01022</v>
          </cell>
          <cell r="E1247" t="str">
            <v>040101001</v>
          </cell>
          <cell r="F1247" t="str">
            <v>BANKS</v>
          </cell>
          <cell r="G1247" t="str">
            <v>040101</v>
          </cell>
          <cell r="H1247" t="str">
            <v>BANKS</v>
          </cell>
        </row>
        <row r="1248">
          <cell r="D1248" t="str">
            <v>INE859A01011</v>
          </cell>
          <cell r="E1248" t="str">
            <v>040102003</v>
          </cell>
          <cell r="F1248" t="str">
            <v>INVESTMENT COMPANIES</v>
          </cell>
          <cell r="G1248" t="str">
            <v>040102</v>
          </cell>
          <cell r="H1248" t="str">
            <v>FINANCE</v>
          </cell>
        </row>
        <row r="1249">
          <cell r="D1249" t="str">
            <v>INE572E01012</v>
          </cell>
          <cell r="E1249" t="str">
            <v>040102002</v>
          </cell>
          <cell r="F1249" t="str">
            <v>HOUSING FINANCE</v>
          </cell>
          <cell r="G1249" t="str">
            <v>040102</v>
          </cell>
          <cell r="H1249" t="str">
            <v>FINANCE</v>
          </cell>
        </row>
        <row r="1250">
          <cell r="D1250" t="str">
            <v>INE392B01011</v>
          </cell>
          <cell r="E1250" t="str">
            <v>020301002</v>
          </cell>
          <cell r="F1250" t="str">
            <v>FILM PRODUCTION, DISTRIBUTION &amp; EXHIBITION</v>
          </cell>
          <cell r="G1250" t="str">
            <v>020301</v>
          </cell>
          <cell r="H1250" t="str">
            <v>MEDIA &amp; ENTERTAINMENT</v>
          </cell>
        </row>
        <row r="1251">
          <cell r="D1251" t="str">
            <v>INE195J01029</v>
          </cell>
          <cell r="E1251" t="str">
            <v>070201001</v>
          </cell>
          <cell r="F1251" t="str">
            <v>CONSTRUCTION CIVIL</v>
          </cell>
          <cell r="G1251" t="str">
            <v>070201</v>
          </cell>
          <cell r="H1251" t="str">
            <v>CONSTRUCTION</v>
          </cell>
        </row>
        <row r="1252">
          <cell r="D1252" t="str">
            <v>INE888B01018</v>
          </cell>
          <cell r="E1252" t="str">
            <v>070201003</v>
          </cell>
          <cell r="F1252" t="str">
            <v>RESIDENTIAL/COMMERCIAL/SEZ Project</v>
          </cell>
          <cell r="G1252" t="str">
            <v>070201</v>
          </cell>
          <cell r="H1252" t="str">
            <v>CONSTRUCTION</v>
          </cell>
        </row>
        <row r="1253">
          <cell r="D1253" t="str">
            <v>INE371C01013</v>
          </cell>
          <cell r="E1253" t="str">
            <v>010201004</v>
          </cell>
          <cell r="F1253" t="str">
            <v>DYES AND PIGMENTS</v>
          </cell>
          <cell r="G1253" t="str">
            <v>010201</v>
          </cell>
          <cell r="H1253" t="str">
            <v>CHEMICALS</v>
          </cell>
        </row>
        <row r="1254">
          <cell r="D1254" t="str">
            <v>INE637C01025</v>
          </cell>
          <cell r="E1254" t="str">
            <v>070201004</v>
          </cell>
          <cell r="F1254" t="str">
            <v>SANITARY WARE</v>
          </cell>
          <cell r="G1254" t="str">
            <v>070201</v>
          </cell>
          <cell r="H1254" t="str">
            <v>CONSTRUCTION</v>
          </cell>
        </row>
        <row r="1255">
          <cell r="D1255" t="str">
            <v>INE455K01017</v>
          </cell>
          <cell r="E1255" t="str">
            <v>070302003</v>
          </cell>
          <cell r="F1255" t="str">
            <v>CABLES - ELECTRICALS</v>
          </cell>
          <cell r="G1255" t="str">
            <v>070302</v>
          </cell>
          <cell r="H1255" t="str">
            <v>INDUSTRIAL PRODUCTS</v>
          </cell>
        </row>
        <row r="1256">
          <cell r="D1256" t="str">
            <v>INE205C01021</v>
          </cell>
          <cell r="E1256" t="str">
            <v>050201001</v>
          </cell>
          <cell r="F1256" t="str">
            <v>MEDICAL EQUIPMENT</v>
          </cell>
          <cell r="G1256" t="str">
            <v>050201</v>
          </cell>
          <cell r="H1256" t="str">
            <v>PHARMACEUTICALS</v>
          </cell>
        </row>
        <row r="1257">
          <cell r="D1257" t="str">
            <v>INE633B01018</v>
          </cell>
          <cell r="E1257" t="str">
            <v>070302008</v>
          </cell>
          <cell r="F1257" t="str">
            <v>PACKAGING</v>
          </cell>
          <cell r="G1257" t="str">
            <v>070302</v>
          </cell>
          <cell r="H1257" t="str">
            <v>INDUSTRIAL PRODUCTS</v>
          </cell>
        </row>
        <row r="1258">
          <cell r="D1258" t="str">
            <v>INE838E01017</v>
          </cell>
          <cell r="E1258" t="str">
            <v>020202013</v>
          </cell>
          <cell r="F1258" t="str">
            <v>SUGAR</v>
          </cell>
          <cell r="G1258" t="str">
            <v>020202</v>
          </cell>
          <cell r="H1258" t="str">
            <v>CONSUMER NON DURABLES</v>
          </cell>
        </row>
        <row r="1259">
          <cell r="D1259" t="str">
            <v>INE650Z01011</v>
          </cell>
          <cell r="E1259" t="str">
            <v>020201002</v>
          </cell>
          <cell r="F1259" t="str">
            <v>CONSUMER ELECTRONICS</v>
          </cell>
          <cell r="G1259" t="str">
            <v>020201</v>
          </cell>
          <cell r="H1259" t="str">
            <v>CONSUMER DURABLES</v>
          </cell>
        </row>
        <row r="1260">
          <cell r="D1260" t="str">
            <v>INE752E01010</v>
          </cell>
          <cell r="E1260" t="str">
            <v>030201003</v>
          </cell>
          <cell r="F1260" t="str">
            <v>POWER - TRANSMISSION</v>
          </cell>
          <cell r="G1260" t="str">
            <v>030201</v>
          </cell>
          <cell r="H1260" t="str">
            <v>POWER</v>
          </cell>
        </row>
        <row r="1261">
          <cell r="D1261" t="str">
            <v>INE211R01019</v>
          </cell>
          <cell r="E1261" t="str">
            <v>070202001</v>
          </cell>
          <cell r="F1261" t="str">
            <v>ENGINEERING-DESIGNING-CONSTRUCTION</v>
          </cell>
          <cell r="G1261" t="str">
            <v>070202</v>
          </cell>
          <cell r="H1261" t="str">
            <v>CONSTRUCTION PROJECT</v>
          </cell>
        </row>
        <row r="1262">
          <cell r="D1262" t="str">
            <v>INE095I01015</v>
          </cell>
          <cell r="E1262" t="str">
            <v>070101001</v>
          </cell>
          <cell r="F1262" t="str">
            <v>AUTO ANCILLARIES</v>
          </cell>
          <cell r="G1262" t="str">
            <v>070101</v>
          </cell>
          <cell r="H1262" t="str">
            <v>AUTO ANCILLARIES</v>
          </cell>
        </row>
        <row r="1263">
          <cell r="D1263" t="str">
            <v>INE050001010</v>
          </cell>
          <cell r="E1263" t="str">
            <v>070302009</v>
          </cell>
          <cell r="F1263" t="str">
            <v>PLASTIC PRODUCTS</v>
          </cell>
          <cell r="G1263" t="str">
            <v>070302</v>
          </cell>
          <cell r="H1263" t="str">
            <v>INDUSTRIAL PRODUCTS</v>
          </cell>
        </row>
        <row r="1264">
          <cell r="D1264" t="str">
            <v>INE302M01033</v>
          </cell>
          <cell r="E1264" t="str">
            <v>020202005</v>
          </cell>
          <cell r="F1264" t="str">
            <v>CONSUMER FOOD</v>
          </cell>
          <cell r="G1264" t="str">
            <v>020202</v>
          </cell>
          <cell r="H1264" t="str">
            <v>CONSUMER NON DURABLES</v>
          </cell>
        </row>
        <row r="1265">
          <cell r="D1265" t="str">
            <v>INE495J01015</v>
          </cell>
          <cell r="E1265" t="str">
            <v>020401001</v>
          </cell>
          <cell r="F1265" t="str">
            <v>FABRICS AND GARMENTS</v>
          </cell>
          <cell r="G1265" t="str">
            <v>020401</v>
          </cell>
          <cell r="H1265" t="str">
            <v>TEXTILE PRODUCTS</v>
          </cell>
        </row>
        <row r="1266">
          <cell r="D1266" t="str">
            <v>INE505C01016</v>
          </cell>
          <cell r="E1266" t="str">
            <v>070201003</v>
          </cell>
          <cell r="F1266" t="str">
            <v>RESIDENTIAL/COMMERCIAL/SEZ Project</v>
          </cell>
          <cell r="G1266" t="str">
            <v>070201</v>
          </cell>
          <cell r="H1266" t="str">
            <v>CONSTRUCTION</v>
          </cell>
        </row>
        <row r="1267">
          <cell r="D1267" t="str">
            <v>INE074A01025</v>
          </cell>
          <cell r="E1267" t="str">
            <v>070301001</v>
          </cell>
          <cell r="F1267" t="str">
            <v>ENGINEERING-DESIGNING-CONSTRUCTION</v>
          </cell>
          <cell r="G1267" t="str">
            <v>070301</v>
          </cell>
          <cell r="H1267" t="str">
            <v>INDUSTRIAL CAPITAL GOODS</v>
          </cell>
        </row>
        <row r="1268">
          <cell r="D1268" t="str">
            <v>INE603A01013</v>
          </cell>
          <cell r="E1268" t="str">
            <v>010401004</v>
          </cell>
          <cell r="F1268" t="str">
            <v>STEEL</v>
          </cell>
          <cell r="G1268" t="str">
            <v>010401</v>
          </cell>
          <cell r="H1268" t="str">
            <v>FERROUS METALS</v>
          </cell>
        </row>
        <row r="1269">
          <cell r="D1269" t="str">
            <v>INE696K01024</v>
          </cell>
          <cell r="E1269" t="str">
            <v>010401005</v>
          </cell>
          <cell r="F1269" t="str">
            <v>STEEL PRODUCTS</v>
          </cell>
          <cell r="G1269" t="str">
            <v>010401</v>
          </cell>
          <cell r="H1269" t="str">
            <v>FERROUS METALS</v>
          </cell>
        </row>
        <row r="1270">
          <cell r="D1270" t="str">
            <v>INE308H01022</v>
          </cell>
          <cell r="E1270" t="str">
            <v>070202001</v>
          </cell>
          <cell r="F1270" t="str">
            <v>ENGINEERING-DESIGNING-CONSTRUCTION</v>
          </cell>
          <cell r="G1270" t="str">
            <v>070202</v>
          </cell>
          <cell r="H1270" t="str">
            <v>CONSTRUCTION PROJECT</v>
          </cell>
        </row>
        <row r="1271">
          <cell r="D1271" t="str">
            <v>INE546Y01022</v>
          </cell>
          <cell r="E1271" t="str">
            <v>020201004</v>
          </cell>
          <cell r="F1271" t="str">
            <v>FURNITURE AND FURNISHING</v>
          </cell>
          <cell r="G1271" t="str">
            <v>020201</v>
          </cell>
          <cell r="H1271" t="str">
            <v>CONSUMER DURABLES</v>
          </cell>
        </row>
        <row r="1272">
          <cell r="D1272" t="str">
            <v>INE484I01029</v>
          </cell>
          <cell r="E1272" t="str">
            <v>070101001</v>
          </cell>
          <cell r="F1272" t="str">
            <v>AUTO ANCILLARIES</v>
          </cell>
          <cell r="G1272" t="str">
            <v>070101</v>
          </cell>
          <cell r="H1272" t="str">
            <v>AUTO ANCILLARIES</v>
          </cell>
        </row>
        <row r="1273">
          <cell r="D1273" t="str">
            <v>INE283A01014</v>
          </cell>
          <cell r="E1273" t="str">
            <v>020402001</v>
          </cell>
          <cell r="F1273" t="str">
            <v>SPINNING-COTTON/BLENDED</v>
          </cell>
          <cell r="G1273" t="str">
            <v>020402</v>
          </cell>
          <cell r="H1273" t="str">
            <v>TEXTILES - COTTON</v>
          </cell>
        </row>
        <row r="1274">
          <cell r="D1274" t="str">
            <v>INE372C01029</v>
          </cell>
          <cell r="E1274" t="str">
            <v>010403002</v>
          </cell>
          <cell r="F1274" t="str">
            <v>COPPER &amp; COPPER PRODUCTS</v>
          </cell>
          <cell r="G1274" t="str">
            <v>010403</v>
          </cell>
          <cell r="H1274" t="str">
            <v>NON - FERROUS METALS</v>
          </cell>
        </row>
        <row r="1275">
          <cell r="D1275" t="str">
            <v>INE863B01011</v>
          </cell>
          <cell r="E1275" t="str">
            <v>010201005</v>
          </cell>
          <cell r="F1275" t="str">
            <v>EXPLOSIVES</v>
          </cell>
          <cell r="G1275" t="str">
            <v>010201</v>
          </cell>
          <cell r="H1275" t="str">
            <v>CHEMICALS</v>
          </cell>
        </row>
        <row r="1276">
          <cell r="D1276" t="str">
            <v>INE342A01018</v>
          </cell>
          <cell r="E1276" t="str">
            <v>070301001</v>
          </cell>
          <cell r="F1276" t="str">
            <v>ENGINEERING-DESIGNING-CONSTRUCTION</v>
          </cell>
          <cell r="G1276" t="str">
            <v>070301</v>
          </cell>
          <cell r="H1276" t="str">
            <v>INDUSTRIAL CAPITAL GOODS</v>
          </cell>
        </row>
        <row r="1277">
          <cell r="D1277" t="str">
            <v>INE309M01012</v>
          </cell>
          <cell r="E1277" t="str">
            <v>070302009</v>
          </cell>
          <cell r="F1277" t="str">
            <v>PLASTIC PRODUCTS</v>
          </cell>
          <cell r="G1277" t="str">
            <v>070302</v>
          </cell>
          <cell r="H1277" t="str">
            <v>INDUSTRIAL PRODUCTS</v>
          </cell>
        </row>
        <row r="1278">
          <cell r="D1278" t="str">
            <v>INE980A01023</v>
          </cell>
          <cell r="E1278" t="str">
            <v>020301003</v>
          </cell>
          <cell r="F1278" t="str">
            <v>MEDIA &amp; ENTERTAINMENT</v>
          </cell>
          <cell r="G1278" t="str">
            <v>020301</v>
          </cell>
          <cell r="H1278" t="str">
            <v>MEDIA &amp; ENTERTAINMENT</v>
          </cell>
        </row>
        <row r="1279">
          <cell r="D1279" t="str">
            <v>INE811K01011</v>
          </cell>
          <cell r="E1279" t="str">
            <v>070201003</v>
          </cell>
          <cell r="F1279" t="str">
            <v>RESIDENTIAL/COMMERCIAL/SEZ Project</v>
          </cell>
          <cell r="G1279" t="str">
            <v>070201</v>
          </cell>
          <cell r="H1279" t="str">
            <v>CONSTRUCTION</v>
          </cell>
        </row>
        <row r="1280">
          <cell r="D1280" t="str">
            <v>INE726V01018</v>
          </cell>
          <cell r="E1280" t="str">
            <v>070101001</v>
          </cell>
          <cell r="F1280" t="str">
            <v>AUTO ANCILLARIES</v>
          </cell>
          <cell r="G1280" t="str">
            <v>070101</v>
          </cell>
          <cell r="H1280" t="str">
            <v>AUTO ANCILLARIES</v>
          </cell>
        </row>
        <row r="1281">
          <cell r="D1281" t="str">
            <v>INE032B01021</v>
          </cell>
          <cell r="E1281" t="str">
            <v>040102005</v>
          </cell>
          <cell r="F1281" t="str">
            <v>OTHER FINANCIAL SERVICES</v>
          </cell>
          <cell r="G1281" t="str">
            <v>040102</v>
          </cell>
          <cell r="H1281" t="str">
            <v>FINANCE</v>
          </cell>
        </row>
        <row r="1282">
          <cell r="D1282" t="str">
            <v>INE689W01016</v>
          </cell>
          <cell r="E1282" t="str">
            <v>070302009</v>
          </cell>
          <cell r="F1282" t="str">
            <v>PLASTIC PRODUCTS</v>
          </cell>
          <cell r="G1282" t="str">
            <v>070302</v>
          </cell>
          <cell r="H1282" t="str">
            <v>INDUSTRIAL PRODUCTS</v>
          </cell>
        </row>
        <row r="1283">
          <cell r="D1283" t="str">
            <v>INE974Z01015</v>
          </cell>
          <cell r="E1283" t="str">
            <v>020201004</v>
          </cell>
          <cell r="F1283" t="str">
            <v>FURNITURE AND FURNISHING</v>
          </cell>
          <cell r="G1283" t="str">
            <v>020201</v>
          </cell>
          <cell r="H1283" t="str">
            <v>CONSUMER DURABLES</v>
          </cell>
        </row>
        <row r="1284">
          <cell r="D1284" t="str">
            <v>INE994V01012</v>
          </cell>
          <cell r="E1284" t="str">
            <v>010201004</v>
          </cell>
          <cell r="F1284" t="str">
            <v>DYES AND PIGMENTS</v>
          </cell>
          <cell r="G1284" t="str">
            <v>010201</v>
          </cell>
          <cell r="H1284" t="str">
            <v>CHEMICALS</v>
          </cell>
        </row>
        <row r="1285">
          <cell r="D1285" t="str">
            <v>INE217G01027</v>
          </cell>
          <cell r="E1285" t="str">
            <v>080105001</v>
          </cell>
          <cell r="F1285" t="str">
            <v>TRADING</v>
          </cell>
          <cell r="G1285" t="str">
            <v>080105</v>
          </cell>
          <cell r="H1285" t="str">
            <v>TRADING</v>
          </cell>
        </row>
        <row r="1286">
          <cell r="D1286" t="str">
            <v>INE195N01013</v>
          </cell>
          <cell r="E1286" t="str">
            <v>070201003</v>
          </cell>
          <cell r="F1286" t="str">
            <v>RESIDENTIAL/COMMERCIAL/SEZ Project</v>
          </cell>
          <cell r="G1286" t="str">
            <v>070201</v>
          </cell>
          <cell r="H1286" t="str">
            <v>CONSTRUCTION</v>
          </cell>
        </row>
        <row r="1287">
          <cell r="D1287" t="str">
            <v>INE010A01011</v>
          </cell>
          <cell r="E1287" t="str">
            <v>010101001</v>
          </cell>
          <cell r="F1287" t="str">
            <v>CEMENT</v>
          </cell>
          <cell r="G1287" t="str">
            <v>010101</v>
          </cell>
          <cell r="H1287" t="str">
            <v>CEMENT</v>
          </cell>
        </row>
        <row r="1288">
          <cell r="D1288" t="str">
            <v>INE608A01012</v>
          </cell>
          <cell r="E1288" t="str">
            <v>040101001</v>
          </cell>
          <cell r="F1288" t="str">
            <v>BANKS</v>
          </cell>
          <cell r="G1288" t="str">
            <v>040101</v>
          </cell>
          <cell r="H1288" t="str">
            <v>BANKS</v>
          </cell>
        </row>
        <row r="1289">
          <cell r="D1289" t="str">
            <v>INE474B01017</v>
          </cell>
          <cell r="E1289" t="str">
            <v>010401005</v>
          </cell>
          <cell r="F1289" t="str">
            <v>STEEL PRODUCTS</v>
          </cell>
          <cell r="G1289" t="str">
            <v>010401</v>
          </cell>
          <cell r="H1289" t="str">
            <v>FERROUS METALS</v>
          </cell>
        </row>
        <row r="1290">
          <cell r="D1290" t="str">
            <v>INE488V01015</v>
          </cell>
          <cell r="E1290" t="str">
            <v>070201003</v>
          </cell>
          <cell r="F1290" t="str">
            <v>RESIDENTIAL/COMMERCIAL/SEZ Project</v>
          </cell>
          <cell r="G1290" t="str">
            <v>070201</v>
          </cell>
          <cell r="H1290" t="str">
            <v>CONSTRUCTION</v>
          </cell>
        </row>
        <row r="1291">
          <cell r="D1291" t="str">
            <v>INE877F01012</v>
          </cell>
          <cell r="E1291" t="str">
            <v>030201002</v>
          </cell>
          <cell r="F1291" t="str">
            <v>POWER TRADING</v>
          </cell>
          <cell r="G1291" t="str">
            <v>030201</v>
          </cell>
          <cell r="H1291" t="str">
            <v>POWER</v>
          </cell>
        </row>
        <row r="1292">
          <cell r="D1292" t="str">
            <v>INE034D01031</v>
          </cell>
          <cell r="E1292" t="str">
            <v>080107001</v>
          </cell>
          <cell r="F1292" t="str">
            <v>DIVERSIFIED COMMERCIAL SERVICES</v>
          </cell>
          <cell r="G1292" t="str">
            <v>080107</v>
          </cell>
          <cell r="H1292" t="str">
            <v>COMMERCIAL SERVICES</v>
          </cell>
        </row>
        <row r="1293">
          <cell r="D1293" t="str">
            <v>INE335X01014</v>
          </cell>
          <cell r="E1293" t="str">
            <v>020201002</v>
          </cell>
          <cell r="F1293" t="str">
            <v>CONSUMER ELECTRONICS</v>
          </cell>
          <cell r="G1293" t="str">
            <v>020201</v>
          </cell>
          <cell r="H1293" t="str">
            <v>CONSUMER DURABLES</v>
          </cell>
        </row>
        <row r="1294">
          <cell r="D1294" t="str">
            <v>INE277B01014</v>
          </cell>
          <cell r="E1294" t="str">
            <v>010302001</v>
          </cell>
          <cell r="F1294" t="str">
            <v>PESTICIDES AND AGROCHEMICALS</v>
          </cell>
          <cell r="G1294" t="str">
            <v>010302</v>
          </cell>
          <cell r="H1294" t="str">
            <v>PESTICIDES</v>
          </cell>
        </row>
        <row r="1295">
          <cell r="D1295" t="str">
            <v>INE701B01021</v>
          </cell>
          <cell r="E1295" t="str">
            <v>070202001</v>
          </cell>
          <cell r="F1295" t="str">
            <v>ENGINEERING-DESIGNING-CONSTRUCTION</v>
          </cell>
          <cell r="G1295" t="str">
            <v>070202</v>
          </cell>
          <cell r="H1295" t="str">
            <v>CONSTRUCTION PROJECT</v>
          </cell>
        </row>
        <row r="1296">
          <cell r="D1296" t="str">
            <v>INE323I01011</v>
          </cell>
          <cell r="E1296" t="str">
            <v>070201003</v>
          </cell>
          <cell r="F1296" t="str">
            <v>RESIDENTIAL/COMMERCIAL/SEZ Project</v>
          </cell>
          <cell r="G1296" t="str">
            <v>070201</v>
          </cell>
          <cell r="H1296" t="str">
            <v>CONSTRUCTION</v>
          </cell>
        </row>
        <row r="1297">
          <cell r="D1297" t="str">
            <v>INE728W01012</v>
          </cell>
          <cell r="E1297" t="str">
            <v>070201003</v>
          </cell>
          <cell r="F1297" t="str">
            <v>RESIDENTIAL/COMMERCIAL/SEZ Project</v>
          </cell>
          <cell r="G1297" t="str">
            <v>070201</v>
          </cell>
          <cell r="H1297" t="str">
            <v>CONSTRUCTION</v>
          </cell>
        </row>
        <row r="1298">
          <cell r="D1298" t="str">
            <v>INE191H01014</v>
          </cell>
          <cell r="E1298" t="str">
            <v>020301002</v>
          </cell>
          <cell r="F1298" t="str">
            <v>FILM PRODUCTION, DISTRIBUTION &amp; EXHIBITION</v>
          </cell>
          <cell r="G1298" t="str">
            <v>020301</v>
          </cell>
          <cell r="H1298" t="str">
            <v>MEDIA &amp; ENTERTAINMENT</v>
          </cell>
        </row>
        <row r="1299">
          <cell r="D1299" t="str">
            <v>INE615P01015</v>
          </cell>
          <cell r="E1299" t="str">
            <v>080108001</v>
          </cell>
          <cell r="F1299" t="str">
            <v>DIVERSIFIED SERVICES</v>
          </cell>
          <cell r="G1299" t="str">
            <v>080108</v>
          </cell>
          <cell r="H1299" t="str">
            <v>SERVICES</v>
          </cell>
        </row>
        <row r="1300">
          <cell r="D1300" t="str">
            <v>INE306L01010</v>
          </cell>
          <cell r="E1300" t="str">
            <v>060102001</v>
          </cell>
          <cell r="F1300" t="str">
            <v>COMPUTERS - SOFTWARE</v>
          </cell>
          <cell r="G1300" t="str">
            <v>060102</v>
          </cell>
          <cell r="H1300" t="str">
            <v>SOFTWARE</v>
          </cell>
        </row>
        <row r="1301">
          <cell r="D1301" t="str">
            <v>INE033B01011</v>
          </cell>
          <cell r="E1301" t="str">
            <v>060102001</v>
          </cell>
          <cell r="F1301" t="str">
            <v>COMPUTERS - SOFTWARE</v>
          </cell>
          <cell r="G1301" t="str">
            <v>060102</v>
          </cell>
          <cell r="H1301" t="str">
            <v>SOFTWARE</v>
          </cell>
        </row>
        <row r="1302">
          <cell r="D1302" t="str">
            <v>INE874F01027</v>
          </cell>
          <cell r="E1302" t="str">
            <v>020301003</v>
          </cell>
          <cell r="F1302" t="str">
            <v>MEDIA &amp; ENTERTAINMENT</v>
          </cell>
          <cell r="G1302" t="str">
            <v>020301</v>
          </cell>
          <cell r="H1302" t="str">
            <v>MEDIA &amp; ENTERTAINMENT</v>
          </cell>
        </row>
        <row r="1303">
          <cell r="D1303" t="str">
            <v>INE944F01028</v>
          </cell>
          <cell r="E1303" t="str">
            <v>020202003</v>
          </cell>
          <cell r="F1303" t="str">
            <v>BREW/DISTILLERIES</v>
          </cell>
          <cell r="G1303" t="str">
            <v>020202</v>
          </cell>
          <cell r="H1303" t="str">
            <v>CONSUMER NON DURABLES</v>
          </cell>
        </row>
        <row r="1304">
          <cell r="D1304" t="str">
            <v>INE919I01024</v>
          </cell>
          <cell r="E1304" t="str">
            <v>020301003</v>
          </cell>
          <cell r="F1304" t="str">
            <v>MEDIA &amp; ENTERTAINMENT</v>
          </cell>
          <cell r="G1304" t="str">
            <v>020301</v>
          </cell>
          <cell r="H1304" t="str">
            <v>MEDIA &amp; ENTERTAINMENT</v>
          </cell>
        </row>
        <row r="1305">
          <cell r="D1305" t="str">
            <v>INE855B01025</v>
          </cell>
          <cell r="E1305" t="str">
            <v>010201006</v>
          </cell>
          <cell r="F1305" t="str">
            <v>PETROCHEMICALS</v>
          </cell>
          <cell r="G1305" t="str">
            <v>010201</v>
          </cell>
          <cell r="H1305" t="str">
            <v>CHEMICALS</v>
          </cell>
        </row>
        <row r="1306">
          <cell r="D1306" t="str">
            <v>INE028D01025</v>
          </cell>
          <cell r="E1306" t="str">
            <v>010501001</v>
          </cell>
          <cell r="F1306" t="str">
            <v>PAPER AND PAPER PRODUCTS</v>
          </cell>
          <cell r="G1306" t="str">
            <v>010501</v>
          </cell>
          <cell r="H1306" t="str">
            <v>PAPER</v>
          </cell>
        </row>
        <row r="1307">
          <cell r="D1307" t="str">
            <v>INE343B01030</v>
          </cell>
          <cell r="E1307" t="str">
            <v>020201005</v>
          </cell>
          <cell r="F1307" t="str">
            <v>GEMS, JEWELLERY AND WATCHES</v>
          </cell>
          <cell r="G1307" t="str">
            <v>020201</v>
          </cell>
          <cell r="H1307" t="str">
            <v>CONSUMER DURABLES</v>
          </cell>
        </row>
        <row r="1308">
          <cell r="D1308" t="str">
            <v>INE00KV01014</v>
          </cell>
          <cell r="E1308" t="str">
            <v>080105001</v>
          </cell>
          <cell r="F1308" t="str">
            <v>TRADING</v>
          </cell>
          <cell r="G1308" t="str">
            <v>080105</v>
          </cell>
          <cell r="H1308" t="str">
            <v>TRADING</v>
          </cell>
        </row>
        <row r="1309">
          <cell r="D1309" t="str">
            <v>INE533D01024</v>
          </cell>
          <cell r="E1309" t="str">
            <v>020403001</v>
          </cell>
          <cell r="F1309" t="str">
            <v>MAN MADE FIBRES/BLENDED</v>
          </cell>
          <cell r="G1309" t="str">
            <v>020403</v>
          </cell>
          <cell r="H1309" t="str">
            <v>TEXTILES - SYNTHETIC</v>
          </cell>
        </row>
        <row r="1310">
          <cell r="D1310" t="str">
            <v>INE562B01019</v>
          </cell>
          <cell r="E1310" t="str">
            <v>020202013</v>
          </cell>
          <cell r="F1310" t="str">
            <v>SUGAR</v>
          </cell>
          <cell r="G1310" t="str">
            <v>020202</v>
          </cell>
          <cell r="H1310" t="str">
            <v>CONSUMER NON DURABLES</v>
          </cell>
        </row>
        <row r="1311">
          <cell r="D1311" t="str">
            <v>INE952H01027</v>
          </cell>
          <cell r="E1311" t="str">
            <v>020301006</v>
          </cell>
          <cell r="F1311" t="str">
            <v>TV BROADCASTING &amp; SOFTWARE PRODUCTION</v>
          </cell>
          <cell r="G1311" t="str">
            <v>020301</v>
          </cell>
          <cell r="H1311" t="str">
            <v>MEDIA &amp; ENTERTAINMENT</v>
          </cell>
        </row>
        <row r="1312">
          <cell r="D1312" t="str">
            <v>INE011H01014</v>
          </cell>
          <cell r="E1312" t="str">
            <v>020402001</v>
          </cell>
          <cell r="F1312" t="str">
            <v>SPINNING-COTTON/BLENDED</v>
          </cell>
          <cell r="G1312" t="str">
            <v>020402</v>
          </cell>
          <cell r="H1312" t="str">
            <v>TEXTILES - COTTON</v>
          </cell>
        </row>
        <row r="1313">
          <cell r="D1313" t="str">
            <v>INE613A01020</v>
          </cell>
          <cell r="E1313" t="str">
            <v>010302001</v>
          </cell>
          <cell r="F1313" t="str">
            <v>PESTICIDES AND AGROCHEMICALS</v>
          </cell>
          <cell r="G1313" t="str">
            <v>010302</v>
          </cell>
          <cell r="H1313" t="str">
            <v>PESTICIDES</v>
          </cell>
        </row>
        <row r="1314">
          <cell r="D1314" t="str">
            <v>INE278B01020</v>
          </cell>
          <cell r="E1314" t="str">
            <v>010501001</v>
          </cell>
          <cell r="F1314" t="str">
            <v>PAPER AND PAPER PRODUCTS</v>
          </cell>
          <cell r="G1314" t="str">
            <v>010501</v>
          </cell>
          <cell r="H1314" t="str">
            <v>PAPER</v>
          </cell>
        </row>
        <row r="1315">
          <cell r="D1315" t="str">
            <v>INE230R01027</v>
          </cell>
          <cell r="E1315" t="str">
            <v>010401005</v>
          </cell>
          <cell r="F1315" t="str">
            <v>STEEL PRODUCTS</v>
          </cell>
          <cell r="G1315" t="str">
            <v>010401</v>
          </cell>
          <cell r="H1315" t="str">
            <v>FERROUS METALS</v>
          </cell>
        </row>
        <row r="1316">
          <cell r="D1316" t="str">
            <v>INE331A01037</v>
          </cell>
          <cell r="E1316" t="str">
            <v>010101001</v>
          </cell>
          <cell r="F1316" t="str">
            <v>CEMENT</v>
          </cell>
          <cell r="G1316" t="str">
            <v>010101</v>
          </cell>
          <cell r="H1316" t="str">
            <v>CEMENT</v>
          </cell>
        </row>
        <row r="1317">
          <cell r="D1317" t="str">
            <v>INE614A01028</v>
          </cell>
          <cell r="E1317" t="str">
            <v>010101002</v>
          </cell>
          <cell r="F1317" t="str">
            <v>CEMENT PRODUCTS</v>
          </cell>
          <cell r="G1317" t="str">
            <v>010101</v>
          </cell>
          <cell r="H1317" t="str">
            <v>CEMENT</v>
          </cell>
        </row>
        <row r="1318">
          <cell r="D1318" t="str">
            <v>INE246B01019</v>
          </cell>
          <cell r="E1318" t="str">
            <v>060102001</v>
          </cell>
          <cell r="F1318" t="str">
            <v>COMPUTERS - SOFTWARE</v>
          </cell>
          <cell r="G1318" t="str">
            <v>060102</v>
          </cell>
          <cell r="H1318" t="str">
            <v>SOFTWARE</v>
          </cell>
        </row>
        <row r="1319">
          <cell r="D1319" t="str">
            <v>INE874I01013</v>
          </cell>
          <cell r="E1319" t="str">
            <v>070201001</v>
          </cell>
          <cell r="F1319" t="str">
            <v>CONSTRUCTION CIVIL</v>
          </cell>
          <cell r="G1319" t="str">
            <v>070201</v>
          </cell>
          <cell r="H1319" t="str">
            <v>CONSTRUCTION</v>
          </cell>
        </row>
        <row r="1320">
          <cell r="D1320" t="str">
            <v>INE005D01015</v>
          </cell>
          <cell r="E1320" t="str">
            <v>010401005</v>
          </cell>
          <cell r="F1320" t="str">
            <v>STEEL PRODUCTS</v>
          </cell>
          <cell r="G1320" t="str">
            <v>010401</v>
          </cell>
          <cell r="H1320" t="str">
            <v>FERROUS METALS</v>
          </cell>
        </row>
        <row r="1321">
          <cell r="D1321" t="str">
            <v>INE625B01014</v>
          </cell>
          <cell r="E1321" t="str">
            <v>020202013</v>
          </cell>
          <cell r="F1321" t="str">
            <v>SUGAR</v>
          </cell>
          <cell r="G1321" t="str">
            <v>020202</v>
          </cell>
          <cell r="H1321" t="str">
            <v>CONSUMER NON DURABLES</v>
          </cell>
        </row>
        <row r="1322">
          <cell r="D1322" t="str">
            <v>INE222J01013</v>
          </cell>
          <cell r="E1322" t="str">
            <v>070101001</v>
          </cell>
          <cell r="F1322" t="str">
            <v>AUTO ANCILLARIES</v>
          </cell>
          <cell r="G1322" t="str">
            <v>070101</v>
          </cell>
          <cell r="H1322" t="str">
            <v>AUTO ANCILLARIES</v>
          </cell>
        </row>
        <row r="1323">
          <cell r="D1323" t="str">
            <v>INE384A01010</v>
          </cell>
          <cell r="E1323" t="str">
            <v>040102003</v>
          </cell>
          <cell r="F1323" t="str">
            <v>INVESTMENT COMPANIES</v>
          </cell>
          <cell r="G1323" t="str">
            <v>040102</v>
          </cell>
          <cell r="H1323" t="str">
            <v>FINANCE</v>
          </cell>
        </row>
        <row r="1324">
          <cell r="D1324" t="str">
            <v>INE703B01027</v>
          </cell>
          <cell r="E1324" t="str">
            <v>010401005</v>
          </cell>
          <cell r="F1324" t="str">
            <v>STEEL PRODUCTS</v>
          </cell>
          <cell r="G1324" t="str">
            <v>010401</v>
          </cell>
          <cell r="H1324" t="str">
            <v>FERROUS METALS</v>
          </cell>
        </row>
        <row r="1325">
          <cell r="D1325" t="str">
            <v>INE301A01014</v>
          </cell>
          <cell r="E1325" t="str">
            <v>020401001</v>
          </cell>
          <cell r="F1325" t="str">
            <v>FABRICS AND GARMENTS</v>
          </cell>
          <cell r="G1325" t="str">
            <v>020401</v>
          </cell>
          <cell r="H1325" t="str">
            <v>TEXTILE PRODUCTS</v>
          </cell>
        </row>
        <row r="1326">
          <cell r="D1326" t="str">
            <v>INE244J01017</v>
          </cell>
          <cell r="E1326" t="str">
            <v>070101001</v>
          </cell>
          <cell r="F1326" t="str">
            <v>AUTO ANCILLARIES</v>
          </cell>
          <cell r="G1326" t="str">
            <v>070101</v>
          </cell>
          <cell r="H1326" t="str">
            <v>AUTO ANCILLARIES</v>
          </cell>
        </row>
        <row r="1327">
          <cell r="D1327" t="str">
            <v>INE976G01028</v>
          </cell>
          <cell r="E1327" t="str">
            <v>040101001</v>
          </cell>
          <cell r="F1327" t="str">
            <v>BANKS</v>
          </cell>
          <cell r="G1327" t="str">
            <v>040101</v>
          </cell>
          <cell r="H1327" t="str">
            <v>BANKS</v>
          </cell>
        </row>
        <row r="1328">
          <cell r="D1328" t="str">
            <v>INE027A01015</v>
          </cell>
          <cell r="E1328" t="str">
            <v>010301002</v>
          </cell>
          <cell r="F1328" t="str">
            <v>FERTILISERS - NITROGENOUS</v>
          </cell>
          <cell r="G1328" t="str">
            <v>010301</v>
          </cell>
          <cell r="H1328" t="str">
            <v>FERTILISERS</v>
          </cell>
        </row>
        <row r="1329">
          <cell r="D1329" t="str">
            <v>INE330H01018</v>
          </cell>
          <cell r="E1329" t="str">
            <v>090102001</v>
          </cell>
          <cell r="F1329" t="str">
            <v>TELECOM - SERVICES</v>
          </cell>
          <cell r="G1329" t="str">
            <v>090102</v>
          </cell>
          <cell r="H1329" t="str">
            <v>TELECOM - SERVICES</v>
          </cell>
        </row>
        <row r="1330">
          <cell r="D1330" t="str">
            <v>INE020B01018</v>
          </cell>
          <cell r="E1330" t="str">
            <v>040102001</v>
          </cell>
          <cell r="F1330" t="str">
            <v>FINANCIAL INSTITUTION</v>
          </cell>
          <cell r="G1330" t="str">
            <v>040102</v>
          </cell>
          <cell r="H1330" t="str">
            <v>FINANCE</v>
          </cell>
        </row>
        <row r="1331">
          <cell r="D1331" t="str">
            <v>INE891D01026</v>
          </cell>
          <cell r="E1331" t="str">
            <v>080106002</v>
          </cell>
          <cell r="F1331" t="str">
            <v>LOGISTICS SOLUTION PROVIDER</v>
          </cell>
          <cell r="G1331" t="str">
            <v>080106</v>
          </cell>
          <cell r="H1331" t="str">
            <v>TRANSPORTATION</v>
          </cell>
        </row>
        <row r="1332">
          <cell r="D1332" t="str">
            <v>INE056I01017</v>
          </cell>
          <cell r="E1332" t="str">
            <v>010201009</v>
          </cell>
          <cell r="F1332" t="str">
            <v>INDUSTRIAL GASES</v>
          </cell>
          <cell r="G1332" t="str">
            <v>010201</v>
          </cell>
          <cell r="H1332" t="str">
            <v>CHEMICALS</v>
          </cell>
        </row>
        <row r="1333">
          <cell r="D1333" t="str">
            <v>INE277C01012</v>
          </cell>
          <cell r="E1333" t="str">
            <v>070201004</v>
          </cell>
          <cell r="F1333" t="str">
            <v>SANITARY WARE</v>
          </cell>
          <cell r="G1333" t="str">
            <v>070201</v>
          </cell>
          <cell r="H1333" t="str">
            <v>CONSTRUCTION</v>
          </cell>
        </row>
        <row r="1334">
          <cell r="D1334" t="str">
            <v>INE131B01039</v>
          </cell>
          <cell r="E1334" t="str">
            <v>020201009</v>
          </cell>
          <cell r="F1334" t="str">
            <v>LEATHER AND LEATHER PRODUCTS</v>
          </cell>
          <cell r="G1334" t="str">
            <v>020201</v>
          </cell>
          <cell r="H1334" t="str">
            <v>CONSUMER DURABLES</v>
          </cell>
        </row>
        <row r="1335">
          <cell r="D1335" t="str">
            <v>INE013A01015</v>
          </cell>
          <cell r="E1335" t="str">
            <v>040102003</v>
          </cell>
          <cell r="F1335" t="str">
            <v>INVESTMENT COMPANIES</v>
          </cell>
          <cell r="G1335" t="str">
            <v>040102</v>
          </cell>
          <cell r="H1335" t="str">
            <v>FINANCE</v>
          </cell>
        </row>
        <row r="1336">
          <cell r="D1336" t="str">
            <v>INE375Y01018</v>
          </cell>
          <cell r="E1336" t="str">
            <v>060102003</v>
          </cell>
          <cell r="F1336" t="str">
            <v>IT ENABLED SERVICES - SOFTWARE</v>
          </cell>
          <cell r="G1336" t="str">
            <v>060102</v>
          </cell>
          <cell r="H1336" t="str">
            <v>SOFTWARE</v>
          </cell>
        </row>
        <row r="1337">
          <cell r="D1337" t="str">
            <v>INE002A01018</v>
          </cell>
          <cell r="E1337" t="str">
            <v>030103002</v>
          </cell>
          <cell r="F1337" t="str">
            <v>REFINERIES/MARKETING</v>
          </cell>
          <cell r="G1337" t="str">
            <v>030103</v>
          </cell>
          <cell r="H1337" t="str">
            <v>PETROLEUM PRODUCTS</v>
          </cell>
        </row>
        <row r="1338">
          <cell r="D1338" t="str">
            <v>INE621H01010</v>
          </cell>
          <cell r="E1338" t="str">
            <v>040102003</v>
          </cell>
          <cell r="F1338" t="str">
            <v>INVESTMENT COMPANIES</v>
          </cell>
          <cell r="G1338" t="str">
            <v>040102</v>
          </cell>
          <cell r="H1338" t="str">
            <v>FINANCE</v>
          </cell>
        </row>
        <row r="1339">
          <cell r="D1339" t="str">
            <v>INE036A01016</v>
          </cell>
          <cell r="E1339" t="str">
            <v>030201001</v>
          </cell>
          <cell r="F1339" t="str">
            <v>POWER</v>
          </cell>
          <cell r="G1339" t="str">
            <v>030201</v>
          </cell>
          <cell r="H1339" t="str">
            <v>POWER</v>
          </cell>
        </row>
        <row r="1340">
          <cell r="D1340" t="str">
            <v>INE474C01015</v>
          </cell>
          <cell r="E1340" t="str">
            <v>070101001</v>
          </cell>
          <cell r="F1340" t="str">
            <v>AUTO ANCILLARIES</v>
          </cell>
          <cell r="G1340" t="str">
            <v>070101</v>
          </cell>
          <cell r="H1340" t="str">
            <v>AUTO ANCILLARIES</v>
          </cell>
        </row>
        <row r="1341">
          <cell r="D1341" t="str">
            <v>INE087H01022</v>
          </cell>
          <cell r="E1341" t="str">
            <v>020202013</v>
          </cell>
          <cell r="F1341" t="str">
            <v>SUGAR</v>
          </cell>
          <cell r="G1341" t="str">
            <v>020202</v>
          </cell>
          <cell r="H1341" t="str">
            <v>CONSUMER NON DURABLES</v>
          </cell>
        </row>
        <row r="1342">
          <cell r="D1342" t="str">
            <v>INE612J01015</v>
          </cell>
          <cell r="E1342" t="str">
            <v>040102002</v>
          </cell>
          <cell r="F1342" t="str">
            <v>HOUSING FINANCE</v>
          </cell>
          <cell r="G1342" t="str">
            <v>040102</v>
          </cell>
          <cell r="H1342" t="str">
            <v>FINANCE</v>
          </cell>
        </row>
        <row r="1343">
          <cell r="D1343" t="str">
            <v>INE364Z01019</v>
          </cell>
          <cell r="E1343" t="str">
            <v>080103002</v>
          </cell>
          <cell r="F1343" t="str">
            <v>ENGINEERING-DESIGNING-CONSTRUCTION</v>
          </cell>
          <cell r="G1343" t="str">
            <v>080103</v>
          </cell>
          <cell r="H1343" t="str">
            <v>ENGINEERING SERVICES</v>
          </cell>
        </row>
        <row r="1344">
          <cell r="D1344" t="str">
            <v>INE461B01014</v>
          </cell>
          <cell r="E1344" t="str">
            <v>020301005</v>
          </cell>
          <cell r="F1344" t="str">
            <v>PRINTING AND PUBLISHING</v>
          </cell>
          <cell r="G1344" t="str">
            <v>020301</v>
          </cell>
          <cell r="H1344" t="str">
            <v>MEDIA &amp; ENTERTAINMENT</v>
          </cell>
        </row>
        <row r="1345">
          <cell r="D1345" t="str">
            <v>INE688D01026</v>
          </cell>
          <cell r="E1345" t="str">
            <v>020201004</v>
          </cell>
          <cell r="F1345" t="str">
            <v>FURNITURE AND FURNISHING</v>
          </cell>
          <cell r="G1345" t="str">
            <v>020201</v>
          </cell>
          <cell r="H1345" t="str">
            <v>CONSUMER DURABLES</v>
          </cell>
        </row>
        <row r="1346">
          <cell r="D1346" t="str">
            <v>INE617A01013</v>
          </cell>
          <cell r="E1346" t="str">
            <v>070301003</v>
          </cell>
          <cell r="F1346" t="str">
            <v>INDUSTRIAL EQUIPMENT</v>
          </cell>
          <cell r="G1346" t="str">
            <v>070301</v>
          </cell>
          <cell r="H1346" t="str">
            <v>INDUSTRIAL CAPITAL GOODS</v>
          </cell>
        </row>
        <row r="1347">
          <cell r="D1347" t="str">
            <v>INE722H01016</v>
          </cell>
          <cell r="E1347" t="str">
            <v>020201005</v>
          </cell>
          <cell r="F1347" t="str">
            <v>GEMS, JEWELLERY AND WATCHES</v>
          </cell>
          <cell r="G1347" t="str">
            <v>020201</v>
          </cell>
          <cell r="H1347" t="str">
            <v>CONSUMER DURABLES</v>
          </cell>
        </row>
        <row r="1348">
          <cell r="D1348" t="str">
            <v>INE217K01011</v>
          </cell>
          <cell r="E1348" t="str">
            <v>040102002</v>
          </cell>
          <cell r="F1348" t="str">
            <v>HOUSING FINANCE</v>
          </cell>
          <cell r="G1348" t="str">
            <v>040102</v>
          </cell>
          <cell r="H1348" t="str">
            <v>FINANCE</v>
          </cell>
        </row>
        <row r="1349">
          <cell r="D1349" t="str">
            <v>INE209B01025</v>
          </cell>
          <cell r="E1349" t="str">
            <v>070101001</v>
          </cell>
          <cell r="F1349" t="str">
            <v>AUTO ANCILLARIES</v>
          </cell>
          <cell r="G1349" t="str">
            <v>070101</v>
          </cell>
          <cell r="H1349" t="str">
            <v>AUTO ANCILLARIES</v>
          </cell>
        </row>
        <row r="1350">
          <cell r="D1350" t="str">
            <v>INE046A01015</v>
          </cell>
          <cell r="E1350" t="str">
            <v>080106002</v>
          </cell>
          <cell r="F1350" t="str">
            <v>LOGISTICS SOLUTION PROVIDER</v>
          </cell>
          <cell r="G1350" t="str">
            <v>080106</v>
          </cell>
          <cell r="H1350" t="str">
            <v>TRANSPORTATION</v>
          </cell>
        </row>
        <row r="1351">
          <cell r="D1351" t="str">
            <v>INE320J01015</v>
          </cell>
          <cell r="E1351" t="str">
            <v>080103002</v>
          </cell>
          <cell r="F1351" t="str">
            <v>ENGINEERING-DESIGNING-CONSTRUCTION</v>
          </cell>
          <cell r="G1351" t="str">
            <v>080103</v>
          </cell>
          <cell r="H1351" t="str">
            <v>ENGINEERING SERVICES</v>
          </cell>
        </row>
        <row r="1352">
          <cell r="D1352" t="str">
            <v>INE722J01012</v>
          </cell>
          <cell r="E1352" t="str">
            <v>020202003</v>
          </cell>
          <cell r="F1352" t="str">
            <v>BREW/DISTILLERIES</v>
          </cell>
          <cell r="G1352" t="str">
            <v>020202</v>
          </cell>
          <cell r="H1352" t="str">
            <v>CONSUMER NON DURABLES</v>
          </cell>
        </row>
        <row r="1353">
          <cell r="D1353" t="str">
            <v>INE786W01010</v>
          </cell>
          <cell r="E1353" t="str">
            <v>070201001</v>
          </cell>
          <cell r="F1353" t="str">
            <v>CONSTRUCTION CIVIL</v>
          </cell>
          <cell r="G1353" t="str">
            <v>070201</v>
          </cell>
          <cell r="H1353" t="str">
            <v>CONSTRUCTION</v>
          </cell>
        </row>
        <row r="1354">
          <cell r="D1354" t="str">
            <v>INE399G01015</v>
          </cell>
          <cell r="E1354" t="str">
            <v>070302004</v>
          </cell>
          <cell r="F1354" t="str">
            <v>CASTINGS/FORGINGS</v>
          </cell>
          <cell r="G1354" t="str">
            <v>070302</v>
          </cell>
          <cell r="H1354" t="str">
            <v>INDUSTRIAL PRODUCTS</v>
          </cell>
        </row>
        <row r="1355">
          <cell r="D1355" t="str">
            <v>INE813V01022</v>
          </cell>
          <cell r="E1355" t="str">
            <v>070302008</v>
          </cell>
          <cell r="F1355" t="str">
            <v>PACKAGING</v>
          </cell>
          <cell r="G1355" t="str">
            <v>070302</v>
          </cell>
          <cell r="H1355" t="str">
            <v>INDUSTRIAL PRODUCTS</v>
          </cell>
        </row>
        <row r="1356">
          <cell r="D1356" t="str">
            <v>INE219Y01018</v>
          </cell>
          <cell r="E1356" t="str">
            <v>070302009</v>
          </cell>
          <cell r="F1356" t="str">
            <v>PLASTIC PRODUCTS</v>
          </cell>
          <cell r="G1356" t="str">
            <v>070302</v>
          </cell>
          <cell r="H1356" t="str">
            <v>INDUSTRIAL PRODUCTS</v>
          </cell>
        </row>
        <row r="1357">
          <cell r="D1357" t="str">
            <v>INE050H01012</v>
          </cell>
          <cell r="E1357" t="str">
            <v>070101001</v>
          </cell>
          <cell r="F1357" t="str">
            <v>AUTO ANCILLARIES</v>
          </cell>
          <cell r="G1357" t="str">
            <v>070101</v>
          </cell>
          <cell r="H1357" t="str">
            <v>AUTO ANCILLARIES</v>
          </cell>
        </row>
        <row r="1358">
          <cell r="D1358" t="str">
            <v>INE542F01012</v>
          </cell>
          <cell r="E1358" t="str">
            <v>070301006</v>
          </cell>
          <cell r="F1358" t="str">
            <v>SHIP BUILDING &amp; ALLIED SERVICES</v>
          </cell>
          <cell r="G1358" t="str">
            <v>070301</v>
          </cell>
          <cell r="H1358" t="str">
            <v>INDUSTRIAL CAPITAL GOODS</v>
          </cell>
        </row>
        <row r="1359">
          <cell r="D1359" t="str">
            <v>INE248H01012</v>
          </cell>
          <cell r="E1359" t="str">
            <v>010401001</v>
          </cell>
          <cell r="F1359" t="str">
            <v>FERRO &amp; SILICA MANGANESE</v>
          </cell>
          <cell r="G1359" t="str">
            <v>010401</v>
          </cell>
          <cell r="H1359" t="str">
            <v>FERROUS METALS</v>
          </cell>
        </row>
        <row r="1360">
          <cell r="D1360" t="str">
            <v>INE283H01019</v>
          </cell>
          <cell r="E1360" t="str">
            <v>080104001</v>
          </cell>
          <cell r="F1360" t="str">
            <v>HOTELS/RESORTS</v>
          </cell>
          <cell r="G1360" t="str">
            <v>080104</v>
          </cell>
          <cell r="H1360" t="str">
            <v>HOTELS/ RESORTS AND OTHER RECREATIONAL ACTIVITIES</v>
          </cell>
        </row>
        <row r="1361">
          <cell r="D1361" t="str">
            <v>INE927A01040</v>
          </cell>
          <cell r="E1361" t="str">
            <v>070302008</v>
          </cell>
          <cell r="F1361" t="str">
            <v>PACKAGING</v>
          </cell>
          <cell r="G1361" t="str">
            <v>070302</v>
          </cell>
          <cell r="H1361" t="str">
            <v>INDUSTRIAL PRODUCTS</v>
          </cell>
        </row>
        <row r="1362">
          <cell r="D1362" t="str">
            <v>INE293A01013</v>
          </cell>
          <cell r="E1362" t="str">
            <v>060102003</v>
          </cell>
          <cell r="F1362" t="str">
            <v>IT ENABLED SERVICES - SOFTWARE</v>
          </cell>
          <cell r="G1362" t="str">
            <v>060102</v>
          </cell>
          <cell r="H1362" t="str">
            <v>SOFTWARE</v>
          </cell>
        </row>
        <row r="1363">
          <cell r="D1363" t="str">
            <v>INE847C01020</v>
          </cell>
          <cell r="E1363" t="str">
            <v>020202014</v>
          </cell>
          <cell r="F1363" t="str">
            <v>TEA &amp;  COFFEE</v>
          </cell>
          <cell r="G1363" t="str">
            <v>020202</v>
          </cell>
          <cell r="H1363" t="str">
            <v>CONSUMER NON DURABLES</v>
          </cell>
        </row>
        <row r="1364">
          <cell r="D1364" t="str">
            <v>INE105J01010</v>
          </cell>
          <cell r="E1364" t="str">
            <v>050201002</v>
          </cell>
          <cell r="F1364" t="str">
            <v>PHARMACEUTICALS</v>
          </cell>
          <cell r="G1364" t="str">
            <v>050201</v>
          </cell>
          <cell r="H1364" t="str">
            <v>PHARMACEUTICALS</v>
          </cell>
        </row>
        <row r="1365">
          <cell r="D1365" t="str">
            <v>INE614G01033</v>
          </cell>
          <cell r="E1365" t="str">
            <v>030201001</v>
          </cell>
          <cell r="F1365" t="str">
            <v>POWER</v>
          </cell>
          <cell r="G1365" t="str">
            <v>030201</v>
          </cell>
          <cell r="H1365" t="str">
            <v>POWER</v>
          </cell>
        </row>
        <row r="1366">
          <cell r="D1366" t="str">
            <v>INE324L01013</v>
          </cell>
          <cell r="E1366" t="str">
            <v>070201001</v>
          </cell>
          <cell r="F1366" t="str">
            <v>CONSTRUCTION CIVIL</v>
          </cell>
          <cell r="G1366" t="str">
            <v>070201</v>
          </cell>
          <cell r="H1366" t="str">
            <v>CONSTRUCTION</v>
          </cell>
        </row>
        <row r="1367">
          <cell r="D1367" t="str">
            <v>INE760W01015</v>
          </cell>
          <cell r="E1367" t="str">
            <v>070302008</v>
          </cell>
          <cell r="F1367" t="str">
            <v>PACKAGING</v>
          </cell>
          <cell r="G1367" t="str">
            <v>070302</v>
          </cell>
          <cell r="H1367" t="str">
            <v>INDUSTRIAL PRODUCTS</v>
          </cell>
        </row>
        <row r="1368">
          <cell r="D1368" t="str">
            <v>INE165B01029</v>
          </cell>
          <cell r="E1368" t="str">
            <v>060102001</v>
          </cell>
          <cell r="F1368" t="str">
            <v>COMPUTERS - SOFTWARE</v>
          </cell>
          <cell r="G1368" t="str">
            <v>060102</v>
          </cell>
          <cell r="H1368" t="str">
            <v>SOFTWARE</v>
          </cell>
        </row>
        <row r="1369">
          <cell r="D1369" t="str">
            <v>INE611A01016</v>
          </cell>
          <cell r="E1369" t="str">
            <v>020402001</v>
          </cell>
          <cell r="F1369" t="str">
            <v>SPINNING-COTTON/BLENDED</v>
          </cell>
          <cell r="G1369" t="str">
            <v>020402</v>
          </cell>
          <cell r="H1369" t="str">
            <v>TEXTILES - COTTON</v>
          </cell>
        </row>
        <row r="1370">
          <cell r="D1370" t="str">
            <v>INE411H01032</v>
          </cell>
          <cell r="E1370" t="str">
            <v>060102003</v>
          </cell>
          <cell r="F1370" t="str">
            <v>IT ENABLED SERVICES - SOFTWARE</v>
          </cell>
          <cell r="G1370" t="str">
            <v>060102</v>
          </cell>
          <cell r="H1370" t="str">
            <v>SOFTWARE</v>
          </cell>
        </row>
        <row r="1371">
          <cell r="D1371" t="str">
            <v>INE834M01019</v>
          </cell>
          <cell r="E1371" t="str">
            <v>030201001</v>
          </cell>
          <cell r="F1371" t="str">
            <v>POWER</v>
          </cell>
          <cell r="G1371" t="str">
            <v>030201</v>
          </cell>
          <cell r="H1371" t="str">
            <v>POWER</v>
          </cell>
        </row>
        <row r="1372">
          <cell r="D1372" t="str">
            <v>INE399K01017</v>
          </cell>
          <cell r="E1372" t="str">
            <v>030201001</v>
          </cell>
          <cell r="F1372" t="str">
            <v>POWER</v>
          </cell>
          <cell r="G1372" t="str">
            <v>030201</v>
          </cell>
          <cell r="H1372" t="str">
            <v>POWER</v>
          </cell>
        </row>
        <row r="1373">
          <cell r="D1373" t="str">
            <v>INE301D01026</v>
          </cell>
          <cell r="E1373" t="str">
            <v>020401002</v>
          </cell>
          <cell r="F1373" t="str">
            <v>TEXTILES</v>
          </cell>
          <cell r="G1373" t="str">
            <v>020401</v>
          </cell>
          <cell r="H1373" t="str">
            <v>TEXTILE PRODUCTS</v>
          </cell>
        </row>
        <row r="1374">
          <cell r="D1374" t="str">
            <v>INE619A01035</v>
          </cell>
          <cell r="E1374" t="str">
            <v>020202005</v>
          </cell>
          <cell r="F1374" t="str">
            <v>CONSUMER FOOD</v>
          </cell>
          <cell r="G1374" t="str">
            <v>020202</v>
          </cell>
          <cell r="H1374" t="str">
            <v>CONSUMER NON DURABLES</v>
          </cell>
        </row>
        <row r="1375">
          <cell r="D1375" t="str">
            <v>INE413B01023</v>
          </cell>
          <cell r="E1375" t="str">
            <v>080107001</v>
          </cell>
          <cell r="F1375" t="str">
            <v>DIVERSIFIED COMMERCIAL SERVICES</v>
          </cell>
          <cell r="G1375" t="str">
            <v>080107</v>
          </cell>
          <cell r="H1375" t="str">
            <v>COMMERCIAL SERVICES</v>
          </cell>
        </row>
        <row r="1376">
          <cell r="D1376" t="str">
            <v>INE803H01014</v>
          </cell>
          <cell r="E1376" t="str">
            <v>010501001</v>
          </cell>
          <cell r="F1376" t="str">
            <v>PAPER AND PAPER PRODUCTS</v>
          </cell>
          <cell r="G1376" t="str">
            <v>010501</v>
          </cell>
          <cell r="H1376" t="str">
            <v>PAPER</v>
          </cell>
        </row>
        <row r="1377">
          <cell r="D1377" t="str">
            <v>INE895B01021</v>
          </cell>
          <cell r="E1377" t="str">
            <v>020401001</v>
          </cell>
          <cell r="F1377" t="str">
            <v>FABRICS AND GARMENTS</v>
          </cell>
          <cell r="G1377" t="str">
            <v>020401</v>
          </cell>
          <cell r="H1377" t="str">
            <v>TEXTILE PRODUCTS</v>
          </cell>
        </row>
        <row r="1378">
          <cell r="D1378" t="str">
            <v>INE573K01017</v>
          </cell>
          <cell r="E1378" t="str">
            <v>020201012</v>
          </cell>
          <cell r="F1378" t="str">
            <v>PLYWOOD BOARDS/ LAMINATES</v>
          </cell>
          <cell r="G1378" t="str">
            <v>020201</v>
          </cell>
          <cell r="H1378" t="str">
            <v>CONSUMER DURABLES</v>
          </cell>
        </row>
        <row r="1379">
          <cell r="D1379" t="str">
            <v>INE415G01027</v>
          </cell>
          <cell r="E1379" t="str">
            <v>070202001</v>
          </cell>
          <cell r="F1379" t="str">
            <v>ENGINEERING-DESIGNING-CONSTRUCTION</v>
          </cell>
          <cell r="G1379" t="str">
            <v>070202</v>
          </cell>
          <cell r="H1379" t="str">
            <v>CONSTRUCTION PROJECT</v>
          </cell>
        </row>
        <row r="1380">
          <cell r="D1380" t="str">
            <v>INE902B01017</v>
          </cell>
          <cell r="E1380" t="str">
            <v>070301004</v>
          </cell>
          <cell r="F1380" t="str">
            <v>POWER EQUIPMENT</v>
          </cell>
          <cell r="G1380" t="str">
            <v>070301</v>
          </cell>
          <cell r="H1380" t="str">
            <v>INDUSTRIAL CAPITAL GOODS</v>
          </cell>
        </row>
        <row r="1381">
          <cell r="D1381" t="str">
            <v>INE860T01019</v>
          </cell>
          <cell r="E1381" t="str">
            <v>020301005</v>
          </cell>
          <cell r="F1381" t="str">
            <v>PRINTING AND PUBLISHING</v>
          </cell>
          <cell r="G1381" t="str">
            <v>020301</v>
          </cell>
          <cell r="H1381" t="str">
            <v>MEDIA &amp; ENTERTAINMENT</v>
          </cell>
        </row>
        <row r="1382">
          <cell r="D1382" t="str">
            <v>INE416A01036</v>
          </cell>
          <cell r="E1382" t="str">
            <v>020301006</v>
          </cell>
          <cell r="F1382" t="str">
            <v>TV BROADCASTING &amp; SOFTWARE PRODUCTION</v>
          </cell>
          <cell r="G1382" t="str">
            <v>020301</v>
          </cell>
          <cell r="H1382" t="str">
            <v>MEDIA &amp; ENTERTAINMENT</v>
          </cell>
        </row>
        <row r="1383">
          <cell r="D1383" t="str">
            <v>INE226H01026</v>
          </cell>
          <cell r="E1383" t="str">
            <v>070202001</v>
          </cell>
          <cell r="F1383" t="str">
            <v>ENGINEERING-DESIGNING-CONSTRUCTION</v>
          </cell>
          <cell r="G1383" t="str">
            <v>070202</v>
          </cell>
          <cell r="H1383" t="str">
            <v>CONSTRUCTION PROJECT</v>
          </cell>
        </row>
        <row r="1384">
          <cell r="D1384" t="str">
            <v>INE764L01010</v>
          </cell>
          <cell r="E1384" t="str">
            <v>070202001</v>
          </cell>
          <cell r="F1384" t="str">
            <v>ENGINEERING-DESIGNING-CONSTRUCTION</v>
          </cell>
          <cell r="G1384" t="str">
            <v>070202</v>
          </cell>
          <cell r="H1384" t="str">
            <v>CONSTRUCTION PROJECT</v>
          </cell>
        </row>
        <row r="1385">
          <cell r="D1385" t="str">
            <v>INE429E01023</v>
          </cell>
          <cell r="E1385" t="str">
            <v>020201011</v>
          </cell>
          <cell r="F1385" t="str">
            <v>PLASTIC PRODUCTS - CONSUMER</v>
          </cell>
          <cell r="G1385" t="str">
            <v>020201</v>
          </cell>
          <cell r="H1385" t="str">
            <v>CONSUMER DURABLES</v>
          </cell>
        </row>
        <row r="1386">
          <cell r="D1386" t="str">
            <v>INE976T01013</v>
          </cell>
          <cell r="E1386" t="str">
            <v>010401005</v>
          </cell>
          <cell r="F1386" t="str">
            <v>STEEL PRODUCTS</v>
          </cell>
          <cell r="G1386" t="str">
            <v>010401</v>
          </cell>
          <cell r="H1386" t="str">
            <v>FERROUS METALS</v>
          </cell>
        </row>
        <row r="1387">
          <cell r="D1387" t="str">
            <v>INE229C01013</v>
          </cell>
          <cell r="E1387" t="str">
            <v>010101001</v>
          </cell>
          <cell r="F1387" t="str">
            <v>CEMENT</v>
          </cell>
          <cell r="G1387" t="str">
            <v>010101</v>
          </cell>
          <cell r="H1387" t="str">
            <v>CEMENT</v>
          </cell>
        </row>
        <row r="1388">
          <cell r="D1388" t="str">
            <v>INE114A01011</v>
          </cell>
          <cell r="E1388" t="str">
            <v>010401004</v>
          </cell>
          <cell r="F1388" t="str">
            <v>STEEL</v>
          </cell>
          <cell r="G1388" t="str">
            <v>010401</v>
          </cell>
          <cell r="H1388" t="str">
            <v>FERROUS METALS</v>
          </cell>
        </row>
        <row r="1389">
          <cell r="D1389" t="str">
            <v>INE732S01012</v>
          </cell>
          <cell r="E1389" t="str">
            <v>050201002</v>
          </cell>
          <cell r="F1389" t="str">
            <v>PHARMACEUTICALS</v>
          </cell>
          <cell r="G1389" t="str">
            <v>050201</v>
          </cell>
          <cell r="H1389" t="str">
            <v>PHARMACEUTICALS</v>
          </cell>
        </row>
        <row r="1390">
          <cell r="D1390" t="str">
            <v>INE623A01011</v>
          </cell>
          <cell r="E1390" t="str">
            <v>020202013</v>
          </cell>
          <cell r="F1390" t="str">
            <v>SUGAR</v>
          </cell>
          <cell r="G1390" t="str">
            <v>020202</v>
          </cell>
          <cell r="H1390" t="str">
            <v>CONSUMER NON DURABLES</v>
          </cell>
        </row>
        <row r="1391">
          <cell r="D1391" t="str">
            <v>INE667G01015</v>
          </cell>
          <cell r="E1391" t="str">
            <v>060102001</v>
          </cell>
          <cell r="F1391" t="str">
            <v>COMPUTERS - SOFTWARE</v>
          </cell>
          <cell r="G1391" t="str">
            <v>060102</v>
          </cell>
          <cell r="H1391" t="str">
            <v>SOFTWARE</v>
          </cell>
        </row>
        <row r="1392">
          <cell r="D1392" t="str">
            <v>INE190H01024</v>
          </cell>
          <cell r="E1392" t="str">
            <v>080105001</v>
          </cell>
          <cell r="F1392" t="str">
            <v>TRADING</v>
          </cell>
          <cell r="G1392" t="str">
            <v>080105</v>
          </cell>
          <cell r="H1392" t="str">
            <v>TRADING</v>
          </cell>
        </row>
        <row r="1393">
          <cell r="D1393" t="str">
            <v>INE170V01019</v>
          </cell>
          <cell r="E1393" t="str">
            <v>010401005</v>
          </cell>
          <cell r="F1393" t="str">
            <v>STEEL PRODUCTS</v>
          </cell>
          <cell r="G1393" t="str">
            <v>010401</v>
          </cell>
          <cell r="H1393" t="str">
            <v>FERROUS METALS</v>
          </cell>
        </row>
        <row r="1394">
          <cell r="D1394" t="str">
            <v>INE498E01010</v>
          </cell>
          <cell r="E1394" t="str">
            <v>020402001</v>
          </cell>
          <cell r="F1394" t="str">
            <v>SPINNING-COTTON/BLENDED</v>
          </cell>
          <cell r="G1394" t="str">
            <v>020402</v>
          </cell>
          <cell r="H1394" t="str">
            <v>TEXTILES - COTTON</v>
          </cell>
        </row>
        <row r="1395">
          <cell r="D1395" t="str">
            <v>INE658G01014</v>
          </cell>
          <cell r="E1395" t="str">
            <v>010401003</v>
          </cell>
          <cell r="F1395" t="str">
            <v>SPONGE IRON</v>
          </cell>
          <cell r="G1395" t="str">
            <v>010401</v>
          </cell>
          <cell r="H1395" t="str">
            <v>FERROUS METALS</v>
          </cell>
        </row>
        <row r="1396">
          <cell r="D1396" t="str">
            <v>INE457F01013</v>
          </cell>
          <cell r="E1396" t="str">
            <v>070301004</v>
          </cell>
          <cell r="F1396" t="str">
            <v>POWER EQUIPMENT</v>
          </cell>
          <cell r="G1396" t="str">
            <v>070301</v>
          </cell>
          <cell r="H1396" t="str">
            <v>INDUSTRIAL CAPITAL GOODS</v>
          </cell>
        </row>
        <row r="1397">
          <cell r="D1397" t="str">
            <v>INE699B01027</v>
          </cell>
          <cell r="E1397" t="str">
            <v>020301005</v>
          </cell>
          <cell r="F1397" t="str">
            <v>PRINTING AND PUBLISHING</v>
          </cell>
          <cell r="G1397" t="str">
            <v>020301</v>
          </cell>
          <cell r="H1397" t="str">
            <v>MEDIA &amp; ENTERTAINMENT</v>
          </cell>
        </row>
        <row r="1398">
          <cell r="D1398" t="str">
            <v>INE782L01012</v>
          </cell>
          <cell r="E1398" t="str">
            <v>070302009</v>
          </cell>
          <cell r="F1398" t="str">
            <v>PLASTIC PRODUCTS</v>
          </cell>
          <cell r="G1398" t="str">
            <v>070302</v>
          </cell>
          <cell r="H1398" t="str">
            <v>INDUSTRIAL PRODUCTS</v>
          </cell>
        </row>
        <row r="1399">
          <cell r="D1399" t="str">
            <v>INE583B01015</v>
          </cell>
          <cell r="E1399" t="str">
            <v>020301005</v>
          </cell>
          <cell r="F1399" t="str">
            <v>PRINTING AND PUBLISHING</v>
          </cell>
          <cell r="G1399" t="str">
            <v>020301</v>
          </cell>
          <cell r="H1399" t="str">
            <v>MEDIA &amp; ENTERTAINMENT</v>
          </cell>
        </row>
        <row r="1400">
          <cell r="D1400" t="str">
            <v>INE278H01035</v>
          </cell>
          <cell r="E1400" t="str">
            <v>070101001</v>
          </cell>
          <cell r="F1400" t="str">
            <v>AUTO ANCILLARIES</v>
          </cell>
          <cell r="G1400" t="str">
            <v>070101</v>
          </cell>
          <cell r="H1400" t="str">
            <v>AUTO ANCILLARIES</v>
          </cell>
        </row>
        <row r="1401">
          <cell r="D1401" t="str">
            <v>INE495C01010</v>
          </cell>
          <cell r="E1401" t="str">
            <v>020402001</v>
          </cell>
          <cell r="F1401" t="str">
            <v>SPINNING-COTTON/BLENDED</v>
          </cell>
          <cell r="G1401" t="str">
            <v>020402</v>
          </cell>
          <cell r="H1401" t="str">
            <v>TEXTILES - COTTON</v>
          </cell>
        </row>
        <row r="1402">
          <cell r="D1402" t="str">
            <v>INE999B01013</v>
          </cell>
          <cell r="E1402" t="str">
            <v>010101001</v>
          </cell>
          <cell r="F1402" t="str">
            <v>CEMENT</v>
          </cell>
          <cell r="G1402" t="str">
            <v>010101</v>
          </cell>
          <cell r="H1402" t="str">
            <v>CEMENT</v>
          </cell>
        </row>
        <row r="1403">
          <cell r="D1403" t="str">
            <v>INE263L01013</v>
          </cell>
          <cell r="E1403" t="str">
            <v>070302004</v>
          </cell>
          <cell r="F1403" t="str">
            <v>CASTINGS/FORGINGS</v>
          </cell>
          <cell r="G1403" t="str">
            <v>070302</v>
          </cell>
          <cell r="H1403" t="str">
            <v>INDUSTRIAL PRODUCTS</v>
          </cell>
        </row>
        <row r="1404">
          <cell r="D1404" t="str">
            <v>INE989A01024</v>
          </cell>
          <cell r="E1404" t="str">
            <v>070301003</v>
          </cell>
          <cell r="F1404" t="str">
            <v>INDUSTRIAL EQUIPMENT</v>
          </cell>
          <cell r="G1404" t="str">
            <v>070301</v>
          </cell>
          <cell r="H1404" t="str">
            <v>INDUSTRIAL CAPITAL GOODS</v>
          </cell>
        </row>
        <row r="1405">
          <cell r="D1405" t="str">
            <v>INE753W01010</v>
          </cell>
          <cell r="E1405" t="str">
            <v>010201003</v>
          </cell>
          <cell r="F1405" t="str">
            <v>CHEMICALS - SPECIALITY</v>
          </cell>
          <cell r="G1405" t="str">
            <v>010201</v>
          </cell>
          <cell r="H1405" t="str">
            <v>CHEMICALS</v>
          </cell>
        </row>
        <row r="1406">
          <cell r="D1406" t="str">
            <v>INE058A01010</v>
          </cell>
          <cell r="E1406" t="str">
            <v>050201002</v>
          </cell>
          <cell r="F1406" t="str">
            <v>PHARMACEUTICALS</v>
          </cell>
          <cell r="G1406" t="str">
            <v>050201</v>
          </cell>
          <cell r="H1406" t="str">
            <v>PHARMACEUTICALS</v>
          </cell>
        </row>
        <row r="1407">
          <cell r="D1407" t="str">
            <v>INE890C01046</v>
          </cell>
          <cell r="E1407" t="str">
            <v>020202005</v>
          </cell>
          <cell r="F1407" t="str">
            <v>CONSUMER FOOD</v>
          </cell>
          <cell r="G1407" t="str">
            <v>020202</v>
          </cell>
          <cell r="H1407" t="str">
            <v>CONSUMER NON DURABLES</v>
          </cell>
        </row>
        <row r="1408">
          <cell r="D1408" t="str">
            <v>INE385C01013</v>
          </cell>
          <cell r="E1408" t="str">
            <v>010401004</v>
          </cell>
          <cell r="F1408" t="str">
            <v>STEEL</v>
          </cell>
          <cell r="G1408" t="str">
            <v>010401</v>
          </cell>
          <cell r="H1408" t="str">
            <v>FERROUS METALS</v>
          </cell>
        </row>
        <row r="1409">
          <cell r="D1409" t="str">
            <v>INE979A01017</v>
          </cell>
          <cell r="E1409" t="str">
            <v>020301002</v>
          </cell>
          <cell r="F1409" t="str">
            <v>FILM PRODUCTION, DISTRIBUTION &amp; EXHIBITION</v>
          </cell>
          <cell r="G1409" t="str">
            <v>020301</v>
          </cell>
          <cell r="H1409" t="str">
            <v>MEDIA &amp; ENTERTAINMENT</v>
          </cell>
        </row>
        <row r="1410">
          <cell r="D1410" t="str">
            <v>INE453D01025</v>
          </cell>
          <cell r="E1410" t="str">
            <v>020403001</v>
          </cell>
          <cell r="F1410" t="str">
            <v>MAN MADE FIBRES/BLENDED</v>
          </cell>
          <cell r="G1410" t="str">
            <v>020403</v>
          </cell>
          <cell r="H1410" t="str">
            <v>TEXTILES - SYNTHETIC</v>
          </cell>
        </row>
        <row r="1411">
          <cell r="D1411" t="str">
            <v>INE324X01018</v>
          </cell>
          <cell r="E1411" t="str">
            <v>020202005</v>
          </cell>
          <cell r="F1411" t="str">
            <v>CONSUMER FOOD</v>
          </cell>
          <cell r="G1411" t="str">
            <v>020202</v>
          </cell>
          <cell r="H1411" t="str">
            <v>CONSUMER NON DURABLES</v>
          </cell>
        </row>
        <row r="1412">
          <cell r="D1412" t="str">
            <v>INE231F01020</v>
          </cell>
          <cell r="E1412" t="str">
            <v>060102003</v>
          </cell>
          <cell r="F1412" t="str">
            <v>IT ENABLED SERVICES - SOFTWARE</v>
          </cell>
          <cell r="G1412" t="str">
            <v>060102</v>
          </cell>
          <cell r="H1412" t="str">
            <v>SOFTWARE</v>
          </cell>
        </row>
        <row r="1413">
          <cell r="D1413" t="str">
            <v>INE019J01013</v>
          </cell>
          <cell r="E1413" t="str">
            <v>050101002</v>
          </cell>
          <cell r="F1413" t="str">
            <v>HEALTHCARE SERVICE PROVIDERS</v>
          </cell>
          <cell r="G1413" t="str">
            <v>050101</v>
          </cell>
          <cell r="H1413" t="str">
            <v>HEALTHCARE SERVICES</v>
          </cell>
        </row>
        <row r="1414">
          <cell r="D1414" t="str">
            <v>INE176C01016</v>
          </cell>
          <cell r="E1414" t="str">
            <v>010401002</v>
          </cell>
          <cell r="F1414" t="str">
            <v>PIG IRON</v>
          </cell>
          <cell r="G1414" t="str">
            <v>010401</v>
          </cell>
          <cell r="H1414" t="str">
            <v>FERROUS METALS</v>
          </cell>
        </row>
        <row r="1415">
          <cell r="D1415" t="str">
            <v>INE170E01023</v>
          </cell>
          <cell r="E1415" t="str">
            <v>010501001</v>
          </cell>
          <cell r="F1415" t="str">
            <v>PAPER AND PAPER PRODUCTS</v>
          </cell>
          <cell r="G1415" t="str">
            <v>010501</v>
          </cell>
          <cell r="H1415" t="str">
            <v>PAPER</v>
          </cell>
        </row>
        <row r="1416">
          <cell r="D1416" t="str">
            <v>INE836B01017</v>
          </cell>
          <cell r="E1416" t="str">
            <v>040102004</v>
          </cell>
          <cell r="F1416" t="str">
            <v>NBFC</v>
          </cell>
          <cell r="G1416" t="str">
            <v>040102</v>
          </cell>
          <cell r="H1416" t="str">
            <v>FINANCE</v>
          </cell>
        </row>
        <row r="1417">
          <cell r="D1417" t="str">
            <v>INE018E01016</v>
          </cell>
          <cell r="E1417" t="str">
            <v>040102004</v>
          </cell>
          <cell r="F1417" t="str">
            <v>NBFC</v>
          </cell>
          <cell r="G1417" t="str">
            <v>040102</v>
          </cell>
          <cell r="H1417" t="str">
            <v>FINANCE</v>
          </cell>
        </row>
        <row r="1418">
          <cell r="D1418" t="str">
            <v>INE123W01016</v>
          </cell>
          <cell r="E1418" t="str">
            <v>040102010</v>
          </cell>
          <cell r="F1418" t="str">
            <v>INSURANCE</v>
          </cell>
          <cell r="G1418" t="str">
            <v>040102</v>
          </cell>
          <cell r="H1418" t="str">
            <v>FINANCE</v>
          </cell>
        </row>
        <row r="1419">
          <cell r="D1419" t="str">
            <v>INE062A01020</v>
          </cell>
          <cell r="E1419" t="str">
            <v>040101001</v>
          </cell>
          <cell r="F1419" t="str">
            <v>BANKS</v>
          </cell>
          <cell r="G1419" t="str">
            <v>040101</v>
          </cell>
          <cell r="H1419" t="str">
            <v>BANKS</v>
          </cell>
        </row>
        <row r="1420">
          <cell r="D1420" t="str">
            <v>INE224E01036</v>
          </cell>
          <cell r="E1420" t="str">
            <v>040102007</v>
          </cell>
          <cell r="F1420" t="str">
            <v>STOCKBROKING AND ALLIED</v>
          </cell>
          <cell r="G1420" t="str">
            <v>040102</v>
          </cell>
          <cell r="H1420" t="str">
            <v>FINANCE</v>
          </cell>
        </row>
        <row r="1421">
          <cell r="D1421" t="str">
            <v>INE513A01014</v>
          </cell>
          <cell r="E1421" t="str">
            <v>070302002</v>
          </cell>
          <cell r="F1421" t="str">
            <v>BEARINGS</v>
          </cell>
          <cell r="G1421" t="str">
            <v>070302</v>
          </cell>
          <cell r="H1421" t="str">
            <v>INDUSTRIAL PRODUCTS</v>
          </cell>
        </row>
        <row r="1422">
          <cell r="D1422" t="str">
            <v>INE807K01035</v>
          </cell>
          <cell r="E1422" t="str">
            <v>020301005</v>
          </cell>
          <cell r="F1422" t="str">
            <v>PRINTING AND PUBLISHING</v>
          </cell>
          <cell r="G1422" t="str">
            <v>020301</v>
          </cell>
          <cell r="H1422" t="str">
            <v>MEDIA &amp; ENTERTAINMENT</v>
          </cell>
        </row>
        <row r="1423">
          <cell r="D1423" t="str">
            <v>INE839M01018</v>
          </cell>
          <cell r="E1423" t="str">
            <v>070301004</v>
          </cell>
          <cell r="F1423" t="str">
            <v>POWER EQUIPMENT</v>
          </cell>
          <cell r="G1423" t="str">
            <v>070301</v>
          </cell>
          <cell r="H1423" t="str">
            <v>INDUSTRIAL CAPITAL GOODS</v>
          </cell>
        </row>
        <row r="1424">
          <cell r="D1424" t="str">
            <v>INE109A01011</v>
          </cell>
          <cell r="E1424" t="str">
            <v>080106004</v>
          </cell>
          <cell r="F1424" t="str">
            <v>SHIPPING</v>
          </cell>
          <cell r="G1424" t="str">
            <v>080106</v>
          </cell>
          <cell r="H1424" t="str">
            <v>TRANSPORTATION</v>
          </cell>
        </row>
        <row r="1425">
          <cell r="D1425" t="str">
            <v>INE480C01012</v>
          </cell>
          <cell r="E1425" t="str">
            <v>020202003</v>
          </cell>
          <cell r="F1425" t="str">
            <v>BREW/DISTILLERIES</v>
          </cell>
          <cell r="G1425" t="str">
            <v>020202</v>
          </cell>
          <cell r="H1425" t="str">
            <v>CONSUMER NON DURABLES</v>
          </cell>
        </row>
        <row r="1426">
          <cell r="D1426" t="str">
            <v>INE497B01018</v>
          </cell>
          <cell r="E1426" t="str">
            <v>030102001</v>
          </cell>
          <cell r="F1426" t="str">
            <v>OFFSHORE SUPPORT SOLUTION DRILLING</v>
          </cell>
          <cell r="G1426" t="str">
            <v>030102</v>
          </cell>
          <cell r="H1426" t="str">
            <v>OIL</v>
          </cell>
        </row>
        <row r="1427">
          <cell r="D1427" t="str">
            <v>INE00Y701018</v>
          </cell>
          <cell r="E1427" t="str">
            <v>070201001</v>
          </cell>
          <cell r="F1427" t="str">
            <v>CONSTRUCTION CIVIL</v>
          </cell>
          <cell r="G1427" t="str">
            <v>070201</v>
          </cell>
          <cell r="H1427" t="str">
            <v>CONSTRUCTION</v>
          </cell>
        </row>
        <row r="1428">
          <cell r="D1428" t="str">
            <v>INE195Y01010</v>
          </cell>
          <cell r="E1428" t="str">
            <v>080108001</v>
          </cell>
          <cell r="F1428" t="str">
            <v>DIVERSIFIED SERVICES</v>
          </cell>
          <cell r="G1428" t="str">
            <v>080108</v>
          </cell>
          <cell r="H1428" t="str">
            <v>SERVICES</v>
          </cell>
        </row>
        <row r="1429">
          <cell r="D1429" t="str">
            <v>INE818A01017</v>
          </cell>
          <cell r="E1429" t="str">
            <v>030102002</v>
          </cell>
          <cell r="F1429" t="str">
            <v>OIL EXPLORATION</v>
          </cell>
          <cell r="G1429" t="str">
            <v>030102</v>
          </cell>
          <cell r="H1429" t="str">
            <v>OIL</v>
          </cell>
        </row>
        <row r="1430">
          <cell r="D1430" t="str">
            <v>INE105I01012</v>
          </cell>
          <cell r="E1430" t="str">
            <v>020401002</v>
          </cell>
          <cell r="F1430" t="str">
            <v>TEXTILES</v>
          </cell>
          <cell r="G1430" t="str">
            <v>020401</v>
          </cell>
          <cell r="H1430" t="str">
            <v>TEXTILE PRODUCTS</v>
          </cell>
        </row>
        <row r="1431">
          <cell r="D1431" t="str">
            <v>INE735M01018</v>
          </cell>
          <cell r="E1431" t="str">
            <v>030201001</v>
          </cell>
          <cell r="F1431" t="str">
            <v>POWER</v>
          </cell>
          <cell r="G1431" t="str">
            <v>030201</v>
          </cell>
          <cell r="H1431" t="str">
            <v>POWER</v>
          </cell>
        </row>
        <row r="1432">
          <cell r="D1432" t="str">
            <v>INE807F01027</v>
          </cell>
          <cell r="E1432" t="str">
            <v>050201002</v>
          </cell>
          <cell r="F1432" t="str">
            <v>PHARMACEUTICALS</v>
          </cell>
          <cell r="G1432" t="str">
            <v>050201</v>
          </cell>
          <cell r="H1432" t="str">
            <v>PHARMACEUTICALS</v>
          </cell>
        </row>
        <row r="1433">
          <cell r="D1433" t="str">
            <v>INE782X01017</v>
          </cell>
          <cell r="E1433" t="str">
            <v>070301004</v>
          </cell>
          <cell r="F1433" t="str">
            <v>POWER EQUIPMENT</v>
          </cell>
          <cell r="G1433" t="str">
            <v>070301</v>
          </cell>
          <cell r="H1433" t="str">
            <v>INDUSTRIAL CAPITAL GOODS</v>
          </cell>
        </row>
        <row r="1434">
          <cell r="D1434" t="str">
            <v>INE630A01016</v>
          </cell>
          <cell r="E1434" t="str">
            <v>010501001</v>
          </cell>
          <cell r="F1434" t="str">
            <v>PAPER AND PAPER PRODUCTS</v>
          </cell>
          <cell r="G1434" t="str">
            <v>010501</v>
          </cell>
          <cell r="H1434" t="str">
            <v>PAPER</v>
          </cell>
        </row>
        <row r="1435">
          <cell r="D1435" t="str">
            <v>INE878E01021</v>
          </cell>
          <cell r="E1435" t="str">
            <v>070101001</v>
          </cell>
          <cell r="F1435" t="str">
            <v>AUTO ANCILLARIES</v>
          </cell>
          <cell r="G1435" t="str">
            <v>070101</v>
          </cell>
          <cell r="H1435" t="str">
            <v>AUTO ANCILLARIES</v>
          </cell>
        </row>
        <row r="1436">
          <cell r="D1436" t="str">
            <v>INE023M01027</v>
          </cell>
          <cell r="E1436" t="str">
            <v>070201001</v>
          </cell>
          <cell r="F1436" t="str">
            <v>CONSTRUCTION CIVIL</v>
          </cell>
          <cell r="G1436" t="str">
            <v>070201</v>
          </cell>
          <cell r="H1436" t="str">
            <v>CONSTRUCTION</v>
          </cell>
        </row>
        <row r="1437">
          <cell r="D1437" t="str">
            <v>INE573R01012</v>
          </cell>
          <cell r="E1437" t="str">
            <v>010201003</v>
          </cell>
          <cell r="F1437" t="str">
            <v>CHEMICALS - SPECIALITY</v>
          </cell>
          <cell r="G1437" t="str">
            <v>010201</v>
          </cell>
          <cell r="H1437" t="str">
            <v>CHEMICALS</v>
          </cell>
        </row>
        <row r="1438">
          <cell r="D1438" t="str">
            <v>INE955I01036</v>
          </cell>
          <cell r="E1438" t="str">
            <v>070201002</v>
          </cell>
          <cell r="F1438" t="str">
            <v>GLASS</v>
          </cell>
          <cell r="G1438" t="str">
            <v>070201</v>
          </cell>
          <cell r="H1438" t="str">
            <v>CONSTRUCTION</v>
          </cell>
        </row>
        <row r="1439">
          <cell r="D1439" t="str">
            <v>INE916U01025</v>
          </cell>
          <cell r="E1439" t="str">
            <v>020201008</v>
          </cell>
          <cell r="F1439" t="str">
            <v>HOUSEWARE</v>
          </cell>
          <cell r="G1439" t="str">
            <v>020201</v>
          </cell>
          <cell r="H1439" t="str">
            <v>CONSUMER DURABLES</v>
          </cell>
        </row>
        <row r="1440">
          <cell r="D1440" t="str">
            <v>INE353H01010</v>
          </cell>
          <cell r="E1440" t="str">
            <v>020401001</v>
          </cell>
          <cell r="F1440" t="str">
            <v>FABRICS AND GARMENTS</v>
          </cell>
          <cell r="G1440" t="str">
            <v>020401</v>
          </cell>
          <cell r="H1440" t="str">
            <v>TEXTILE PRODUCTS</v>
          </cell>
        </row>
        <row r="1441">
          <cell r="D1441" t="str">
            <v>INE640C01011</v>
          </cell>
          <cell r="E1441" t="str">
            <v>010401005</v>
          </cell>
          <cell r="F1441" t="str">
            <v>STEEL PRODUCTS</v>
          </cell>
          <cell r="G1441" t="str">
            <v>010401</v>
          </cell>
          <cell r="H1441" t="str">
            <v>FERROUS METALS</v>
          </cell>
        </row>
        <row r="1442">
          <cell r="D1442" t="str">
            <v>INE262S01010</v>
          </cell>
          <cell r="E1442" t="str">
            <v>080106002</v>
          </cell>
          <cell r="F1442" t="str">
            <v>LOGISTICS SOLUTION PROVIDER</v>
          </cell>
          <cell r="G1442" t="str">
            <v>080106</v>
          </cell>
          <cell r="H1442" t="str">
            <v>TRANSPORTATION</v>
          </cell>
        </row>
        <row r="1443">
          <cell r="D1443" t="str">
            <v>INE908D01010</v>
          </cell>
          <cell r="E1443" t="str">
            <v>070302005</v>
          </cell>
          <cell r="F1443" t="str">
            <v>COMPRESSORS / PUMPS</v>
          </cell>
          <cell r="G1443" t="str">
            <v>070302</v>
          </cell>
          <cell r="H1443" t="str">
            <v>INDUSTRIAL PRODUCTS</v>
          </cell>
        </row>
        <row r="1444">
          <cell r="D1444" t="str">
            <v>INE597J01018</v>
          </cell>
          <cell r="E1444" t="str">
            <v>050101001</v>
          </cell>
          <cell r="F1444" t="str">
            <v>HOSPITAL</v>
          </cell>
          <cell r="G1444" t="str">
            <v>050101</v>
          </cell>
          <cell r="H1444" t="str">
            <v>HEALTHCARE SERVICES</v>
          </cell>
        </row>
        <row r="1445">
          <cell r="D1445" t="str">
            <v>INE849C01026</v>
          </cell>
          <cell r="E1445" t="str">
            <v>020202009</v>
          </cell>
          <cell r="F1445" t="str">
            <v>PAINTS</v>
          </cell>
          <cell r="G1445" t="str">
            <v>020202</v>
          </cell>
          <cell r="H1445" t="str">
            <v>CONSUMER NON DURABLES</v>
          </cell>
        </row>
        <row r="1446">
          <cell r="D1446" t="str">
            <v>INE274V01019</v>
          </cell>
          <cell r="E1446" t="str">
            <v>020203001</v>
          </cell>
          <cell r="F1446" t="str">
            <v>RETAILING</v>
          </cell>
          <cell r="G1446" t="str">
            <v>020203</v>
          </cell>
          <cell r="H1446" t="str">
            <v>RETAILING</v>
          </cell>
        </row>
        <row r="1447">
          <cell r="D1447" t="str">
            <v>INE933X01016</v>
          </cell>
          <cell r="E1447" t="str">
            <v>020202005</v>
          </cell>
          <cell r="F1447" t="str">
            <v>CONSUMER FOOD</v>
          </cell>
          <cell r="G1447" t="str">
            <v>020202</v>
          </cell>
          <cell r="H1447" t="str">
            <v>CONSUMER NON DURABLES</v>
          </cell>
        </row>
        <row r="1448">
          <cell r="D1448" t="str">
            <v>INE631A01022</v>
          </cell>
          <cell r="E1448" t="str">
            <v>070301003</v>
          </cell>
          <cell r="F1448" t="str">
            <v>INDUSTRIAL EQUIPMENT</v>
          </cell>
          <cell r="G1448" t="str">
            <v>070301</v>
          </cell>
          <cell r="H1448" t="str">
            <v>INDUSTRIAL CAPITAL GOODS</v>
          </cell>
        </row>
        <row r="1449">
          <cell r="D1449" t="str">
            <v>INE221J01015</v>
          </cell>
          <cell r="E1449" t="str">
            <v>010302001</v>
          </cell>
          <cell r="F1449" t="str">
            <v>PESTICIDES AND AGROCHEMICALS</v>
          </cell>
          <cell r="G1449" t="str">
            <v>010302</v>
          </cell>
          <cell r="H1449" t="str">
            <v>PESTICIDES</v>
          </cell>
        </row>
        <row r="1450">
          <cell r="D1450" t="str">
            <v>INE597I01010</v>
          </cell>
          <cell r="E1450" t="str">
            <v>070101001</v>
          </cell>
          <cell r="F1450" t="str">
            <v>AUTO ANCILLARIES</v>
          </cell>
          <cell r="G1450" t="str">
            <v>070101</v>
          </cell>
          <cell r="H1450" t="str">
            <v>AUTO ANCILLARIES</v>
          </cell>
        </row>
        <row r="1451">
          <cell r="D1451" t="str">
            <v>INE363M01019</v>
          </cell>
          <cell r="E1451" t="str">
            <v>020301002</v>
          </cell>
          <cell r="F1451" t="str">
            <v>FILM PRODUCTION, DISTRIBUTION &amp; EXHIBITION</v>
          </cell>
          <cell r="G1451" t="str">
            <v>020301</v>
          </cell>
          <cell r="H1451" t="str">
            <v>MEDIA &amp; ENTERTAINMENT</v>
          </cell>
        </row>
        <row r="1452">
          <cell r="D1452" t="str">
            <v>INE05AN01011</v>
          </cell>
          <cell r="E1452" t="str">
            <v>070201004</v>
          </cell>
          <cell r="F1452" t="str">
            <v>SANITARY WARE</v>
          </cell>
          <cell r="G1452" t="str">
            <v>070201</v>
          </cell>
          <cell r="H1452" t="str">
            <v>CONSTRUCTION</v>
          </cell>
        </row>
        <row r="1453">
          <cell r="D1453" t="str">
            <v>INE790G01031</v>
          </cell>
          <cell r="E1453" t="str">
            <v>050201002</v>
          </cell>
          <cell r="F1453" t="str">
            <v>PHARMACEUTICALS</v>
          </cell>
          <cell r="G1453" t="str">
            <v>050201</v>
          </cell>
          <cell r="H1453" t="str">
            <v>PHARMACEUTICALS</v>
          </cell>
        </row>
        <row r="1454">
          <cell r="D1454" t="str">
            <v>INE196B01016</v>
          </cell>
          <cell r="E1454" t="str">
            <v>080105001</v>
          </cell>
          <cell r="F1454" t="str">
            <v>TRADING</v>
          </cell>
          <cell r="G1454" t="str">
            <v>080105</v>
          </cell>
          <cell r="H1454" t="str">
            <v>TRADING</v>
          </cell>
        </row>
        <row r="1455">
          <cell r="D1455" t="str">
            <v>INE637H01024</v>
          </cell>
          <cell r="E1455" t="str">
            <v>070101001</v>
          </cell>
          <cell r="F1455" t="str">
            <v>AUTO ANCILLARIES</v>
          </cell>
          <cell r="G1455" t="str">
            <v>070101</v>
          </cell>
          <cell r="H1455" t="str">
            <v>AUTO ANCILLARIES</v>
          </cell>
        </row>
        <row r="1456">
          <cell r="D1456" t="str">
            <v>INE644Y01017</v>
          </cell>
          <cell r="E1456" t="str">
            <v>020402001</v>
          </cell>
          <cell r="F1456" t="str">
            <v>SPINNING-COTTON/BLENDED</v>
          </cell>
          <cell r="G1456" t="str">
            <v>020402</v>
          </cell>
          <cell r="H1456" t="str">
            <v>TEXTILES - COTTON</v>
          </cell>
        </row>
        <row r="1457">
          <cell r="D1457" t="str">
            <v>INE705C01020</v>
          </cell>
          <cell r="E1457" t="str">
            <v>020402001</v>
          </cell>
          <cell r="F1457" t="str">
            <v>SPINNING-COTTON/BLENDED</v>
          </cell>
          <cell r="G1457" t="str">
            <v>020402</v>
          </cell>
          <cell r="H1457" t="str">
            <v>TEXTILES - COTTON</v>
          </cell>
        </row>
        <row r="1458">
          <cell r="D1458" t="str">
            <v>INE719F01016</v>
          </cell>
          <cell r="E1458" t="str">
            <v>080105001</v>
          </cell>
          <cell r="F1458" t="str">
            <v>TRADING</v>
          </cell>
          <cell r="G1458" t="str">
            <v>080105</v>
          </cell>
          <cell r="H1458" t="str">
            <v>TRADING</v>
          </cell>
        </row>
        <row r="1459">
          <cell r="D1459" t="str">
            <v>INE500L01026</v>
          </cell>
          <cell r="E1459" t="str">
            <v>020202006</v>
          </cell>
          <cell r="F1459" t="str">
            <v>CONSUMER PRODUCTS</v>
          </cell>
          <cell r="G1459" t="str">
            <v>020202</v>
          </cell>
          <cell r="H1459" t="str">
            <v>CONSUMER NON DURABLES</v>
          </cell>
        </row>
        <row r="1460">
          <cell r="D1460" t="str">
            <v>INE498B01024</v>
          </cell>
          <cell r="E1460" t="str">
            <v>020203001</v>
          </cell>
          <cell r="F1460" t="str">
            <v>RETAILING</v>
          </cell>
          <cell r="G1460" t="str">
            <v>020203</v>
          </cell>
          <cell r="H1460" t="str">
            <v>RETAILING</v>
          </cell>
        </row>
        <row r="1461">
          <cell r="D1461" t="str">
            <v>INE715Y01015</v>
          </cell>
          <cell r="E1461" t="str">
            <v>070201003</v>
          </cell>
          <cell r="F1461" t="str">
            <v>RESIDENTIAL/COMMERCIAL/SEZ Project</v>
          </cell>
          <cell r="G1461" t="str">
            <v>070201</v>
          </cell>
          <cell r="H1461" t="str">
            <v>CONSTRUCTION</v>
          </cell>
        </row>
        <row r="1462">
          <cell r="D1462" t="str">
            <v>INE232A01011</v>
          </cell>
          <cell r="E1462" t="str">
            <v>010101001</v>
          </cell>
          <cell r="F1462" t="str">
            <v>CEMENT</v>
          </cell>
          <cell r="G1462" t="str">
            <v>010101</v>
          </cell>
          <cell r="H1462" t="str">
            <v>CEMENT</v>
          </cell>
        </row>
        <row r="1463">
          <cell r="D1463" t="str">
            <v>INE070A01015</v>
          </cell>
          <cell r="E1463" t="str">
            <v>010101001</v>
          </cell>
          <cell r="F1463" t="str">
            <v>CEMENT</v>
          </cell>
          <cell r="G1463" t="str">
            <v>010101</v>
          </cell>
          <cell r="H1463" t="str">
            <v>CEMENT</v>
          </cell>
        </row>
        <row r="1464">
          <cell r="D1464" t="str">
            <v>INE712K01011</v>
          </cell>
          <cell r="E1464" t="str">
            <v>010201004</v>
          </cell>
          <cell r="F1464" t="str">
            <v>DYES AND PIGMENTS</v>
          </cell>
          <cell r="G1464" t="str">
            <v>010201</v>
          </cell>
          <cell r="H1464" t="str">
            <v>CHEMICALS</v>
          </cell>
        </row>
        <row r="1465">
          <cell r="D1465" t="str">
            <v>INE879A01019</v>
          </cell>
          <cell r="E1465" t="str">
            <v>070302008</v>
          </cell>
          <cell r="F1465" t="str">
            <v>PACKAGING</v>
          </cell>
          <cell r="G1465" t="str">
            <v>070302</v>
          </cell>
          <cell r="H1465" t="str">
            <v>INDUSTRIAL PRODUCTS</v>
          </cell>
        </row>
        <row r="1466">
          <cell r="D1466" t="str">
            <v>INE632X01022</v>
          </cell>
          <cell r="E1466" t="str">
            <v>010501001</v>
          </cell>
          <cell r="F1466" t="str">
            <v>PAPER AND PAPER PRODUCTS</v>
          </cell>
          <cell r="G1466" t="str">
            <v>010501</v>
          </cell>
          <cell r="H1466" t="str">
            <v>PAPER</v>
          </cell>
        </row>
        <row r="1467">
          <cell r="D1467" t="str">
            <v>INE231C01019</v>
          </cell>
          <cell r="E1467" t="str">
            <v>010501001</v>
          </cell>
          <cell r="F1467" t="str">
            <v>PAPER AND PAPER PRODUCTS</v>
          </cell>
          <cell r="G1467" t="str">
            <v>010501</v>
          </cell>
          <cell r="H1467" t="str">
            <v>PAPER</v>
          </cell>
        </row>
        <row r="1468">
          <cell r="D1468" t="str">
            <v>INE757B01015</v>
          </cell>
          <cell r="E1468" t="str">
            <v>080106004</v>
          </cell>
          <cell r="F1468" t="str">
            <v>SHIPPING</v>
          </cell>
          <cell r="G1468" t="str">
            <v>080106</v>
          </cell>
          <cell r="H1468" t="str">
            <v>TRANSPORTATION</v>
          </cell>
        </row>
        <row r="1469">
          <cell r="D1469" t="str">
            <v>INE526E01018</v>
          </cell>
          <cell r="E1469" t="str">
            <v>070101001</v>
          </cell>
          <cell r="F1469" t="str">
            <v>AUTO ANCILLARIES</v>
          </cell>
          <cell r="G1469" t="str">
            <v>070101</v>
          </cell>
          <cell r="H1469" t="str">
            <v>AUTO ANCILLARIES</v>
          </cell>
        </row>
        <row r="1470">
          <cell r="D1470" t="str">
            <v>INE722A01011</v>
          </cell>
          <cell r="E1470" t="str">
            <v>040102004</v>
          </cell>
          <cell r="F1470" t="str">
            <v>NBFC</v>
          </cell>
          <cell r="G1470" t="str">
            <v>040102</v>
          </cell>
          <cell r="H1470" t="str">
            <v>FINANCE</v>
          </cell>
        </row>
        <row r="1471">
          <cell r="D1471" t="str">
            <v>INE964H01014</v>
          </cell>
          <cell r="E1471" t="str">
            <v>070202001</v>
          </cell>
          <cell r="F1471" t="str">
            <v>ENGINEERING-DESIGNING-CONSTRUCTION</v>
          </cell>
          <cell r="G1471" t="str">
            <v>070202</v>
          </cell>
          <cell r="H1471" t="str">
            <v>CONSTRUCTION PROJECT</v>
          </cell>
        </row>
        <row r="1472">
          <cell r="D1472" t="str">
            <v>INE01Z401013</v>
          </cell>
          <cell r="E1472" t="str">
            <v>020201005</v>
          </cell>
          <cell r="F1472" t="str">
            <v>GEMS, JEWELLERY AND WATCHES</v>
          </cell>
          <cell r="G1472" t="str">
            <v>020201</v>
          </cell>
          <cell r="H1472" t="str">
            <v>CONSUMER DURABLES</v>
          </cell>
        </row>
        <row r="1473">
          <cell r="D1473" t="str">
            <v>INE979R01011</v>
          </cell>
          <cell r="E1473" t="str">
            <v>010401001</v>
          </cell>
          <cell r="F1473" t="str">
            <v>FERRO &amp; SILICA MANGANESE</v>
          </cell>
          <cell r="G1473" t="str">
            <v>010401</v>
          </cell>
          <cell r="H1473" t="str">
            <v>FERROUS METALS</v>
          </cell>
        </row>
        <row r="1474">
          <cell r="D1474" t="str">
            <v>INE635A01023</v>
          </cell>
          <cell r="E1474" t="str">
            <v>090102002</v>
          </cell>
          <cell r="F1474" t="str">
            <v>TRADING - TELECOM</v>
          </cell>
          <cell r="G1474" t="str">
            <v>090102</v>
          </cell>
          <cell r="H1474" t="str">
            <v>TELECOM - SERVICES</v>
          </cell>
        </row>
        <row r="1475">
          <cell r="D1475" t="str">
            <v>INE176J01011</v>
          </cell>
          <cell r="E1475" t="str">
            <v>080105001</v>
          </cell>
          <cell r="F1475" t="str">
            <v>TRADING</v>
          </cell>
          <cell r="G1475" t="str">
            <v>080105</v>
          </cell>
          <cell r="H1475" t="str">
            <v>TRADING</v>
          </cell>
        </row>
        <row r="1476">
          <cell r="D1476" t="str">
            <v>INE075B01012</v>
          </cell>
          <cell r="E1476" t="str">
            <v>080106002</v>
          </cell>
          <cell r="F1476" t="str">
            <v>LOGISTICS SOLUTION PROVIDER</v>
          </cell>
          <cell r="G1476" t="str">
            <v>080106</v>
          </cell>
          <cell r="H1476" t="str">
            <v>TRANSPORTATION</v>
          </cell>
        </row>
        <row r="1477">
          <cell r="D1477" t="str">
            <v>INE003A01024</v>
          </cell>
          <cell r="E1477" t="str">
            <v>070301004</v>
          </cell>
          <cell r="F1477" t="str">
            <v>POWER EQUIPMENT</v>
          </cell>
          <cell r="G1477" t="str">
            <v>070301</v>
          </cell>
          <cell r="H1477" t="str">
            <v>INDUSTRIAL CAPITAL GOODS</v>
          </cell>
        </row>
        <row r="1478">
          <cell r="D1478" t="str">
            <v>INE529F01035</v>
          </cell>
          <cell r="E1478" t="str">
            <v>070302009</v>
          </cell>
          <cell r="F1478" t="str">
            <v>PLASTIC PRODUCTS</v>
          </cell>
          <cell r="G1478" t="str">
            <v>070302</v>
          </cell>
          <cell r="H1478" t="str">
            <v>INDUSTRIAL PRODUCTS</v>
          </cell>
        </row>
        <row r="1479">
          <cell r="D1479" t="str">
            <v>INE971P01012</v>
          </cell>
          <cell r="E1479" t="str">
            <v>020401001</v>
          </cell>
          <cell r="F1479" t="str">
            <v>FABRICS AND GARMENTS</v>
          </cell>
          <cell r="G1479" t="str">
            <v>020401</v>
          </cell>
          <cell r="H1479" t="str">
            <v>TEXTILE PRODUCTS</v>
          </cell>
        </row>
        <row r="1480">
          <cell r="D1480" t="str">
            <v>INE112X01017</v>
          </cell>
          <cell r="E1480" t="str">
            <v>010302001</v>
          </cell>
          <cell r="F1480" t="str">
            <v>PESTICIDES AND AGROCHEMICALS</v>
          </cell>
          <cell r="G1480" t="str">
            <v>010302</v>
          </cell>
          <cell r="H1480" t="str">
            <v>PESTICIDES</v>
          </cell>
        </row>
        <row r="1481">
          <cell r="D1481" t="str">
            <v>INE173A01025</v>
          </cell>
          <cell r="E1481" t="str">
            <v>020403002</v>
          </cell>
          <cell r="F1481" t="str">
            <v>TRADING - TEXTILES</v>
          </cell>
          <cell r="G1481" t="str">
            <v>020403</v>
          </cell>
          <cell r="H1481" t="str">
            <v>TEXTILES - SYNTHETIC</v>
          </cell>
        </row>
        <row r="1482">
          <cell r="D1482" t="str">
            <v>INE01II01013</v>
          </cell>
          <cell r="E1482" t="str">
            <v>020201005</v>
          </cell>
          <cell r="F1482" t="str">
            <v>GEMS, JEWELLERY AND WATCHES</v>
          </cell>
          <cell r="G1482" t="str">
            <v>020201</v>
          </cell>
          <cell r="H1482" t="str">
            <v>CONSUMER DURABLES</v>
          </cell>
        </row>
        <row r="1483">
          <cell r="D1483" t="str">
            <v>INE923A01015</v>
          </cell>
          <cell r="E1483" t="str">
            <v>040102003</v>
          </cell>
          <cell r="F1483" t="str">
            <v>INVESTMENT COMPANIES</v>
          </cell>
          <cell r="G1483" t="str">
            <v>040102</v>
          </cell>
          <cell r="H1483" t="str">
            <v>FINANCE</v>
          </cell>
        </row>
        <row r="1484">
          <cell r="D1484" t="str">
            <v>INE203Y01012</v>
          </cell>
          <cell r="E1484" t="str">
            <v>020301003</v>
          </cell>
          <cell r="F1484" t="str">
            <v>MEDIA &amp; ENTERTAINMENT</v>
          </cell>
          <cell r="G1484" t="str">
            <v>020301</v>
          </cell>
          <cell r="H1484" t="str">
            <v>MEDIA &amp; ENTERTAINMENT</v>
          </cell>
        </row>
        <row r="1485">
          <cell r="D1485" t="str">
            <v>INE625X01018</v>
          </cell>
          <cell r="E1485" t="str">
            <v>060102003</v>
          </cell>
          <cell r="F1485" t="str">
            <v>IT ENABLED SERVICES - SOFTWARE</v>
          </cell>
          <cell r="G1485" t="str">
            <v>060102</v>
          </cell>
          <cell r="H1485" t="str">
            <v>SOFTWARE</v>
          </cell>
        </row>
        <row r="1486">
          <cell r="D1486" t="str">
            <v>INE748T01016</v>
          </cell>
          <cell r="E1486" t="str">
            <v>020202013</v>
          </cell>
          <cell r="F1486" t="str">
            <v>SUGAR</v>
          </cell>
          <cell r="G1486" t="str">
            <v>020202</v>
          </cell>
          <cell r="H1486" t="str">
            <v>CONSUMER NON DURABLES</v>
          </cell>
        </row>
        <row r="1487">
          <cell r="D1487" t="str">
            <v>INE898F01018</v>
          </cell>
          <cell r="E1487" t="str">
            <v>070201001</v>
          </cell>
          <cell r="F1487" t="str">
            <v>CONSTRUCTION CIVIL</v>
          </cell>
          <cell r="G1487" t="str">
            <v>070201</v>
          </cell>
          <cell r="H1487" t="str">
            <v>CONSTRUCTION</v>
          </cell>
        </row>
        <row r="1488">
          <cell r="D1488" t="str">
            <v>INE059B01024</v>
          </cell>
          <cell r="E1488" t="str">
            <v>070201001</v>
          </cell>
          <cell r="F1488" t="str">
            <v>CONSTRUCTION CIVIL</v>
          </cell>
          <cell r="G1488" t="str">
            <v>070201</v>
          </cell>
          <cell r="H1488" t="str">
            <v>CONSTRUCTION</v>
          </cell>
        </row>
        <row r="1489">
          <cell r="D1489" t="str">
            <v>INE129Z01016</v>
          </cell>
          <cell r="E1489" t="str">
            <v>070101001</v>
          </cell>
          <cell r="F1489" t="str">
            <v>AUTO ANCILLARIES</v>
          </cell>
          <cell r="G1489" t="str">
            <v>070101</v>
          </cell>
          <cell r="H1489" t="str">
            <v>AUTO ANCILLARIES</v>
          </cell>
        </row>
        <row r="1490">
          <cell r="D1490" t="str">
            <v>INE429C01035</v>
          </cell>
          <cell r="E1490" t="str">
            <v>020401002</v>
          </cell>
          <cell r="F1490" t="str">
            <v>TEXTILES</v>
          </cell>
          <cell r="G1490" t="str">
            <v>020401</v>
          </cell>
          <cell r="H1490" t="str">
            <v>TEXTILE PRODUCTS</v>
          </cell>
        </row>
        <row r="1491">
          <cell r="D1491" t="str">
            <v>INE792Z01011</v>
          </cell>
          <cell r="E1491" t="str">
            <v>020202009</v>
          </cell>
          <cell r="F1491" t="str">
            <v>PAINTS</v>
          </cell>
          <cell r="G1491" t="str">
            <v>020202</v>
          </cell>
          <cell r="H1491" t="str">
            <v>CONSUMER NON DURABLES</v>
          </cell>
        </row>
        <row r="1492">
          <cell r="D1492" t="str">
            <v>INE285J01028</v>
          </cell>
          <cell r="E1492" t="str">
            <v>080107001</v>
          </cell>
          <cell r="F1492" t="str">
            <v>DIVERSIFIED COMMERCIAL SERVICES</v>
          </cell>
          <cell r="G1492" t="str">
            <v>080107</v>
          </cell>
          <cell r="H1492" t="str">
            <v>COMMERCIAL SERVICES</v>
          </cell>
        </row>
        <row r="1493">
          <cell r="D1493" t="str">
            <v>INE686I01011</v>
          </cell>
          <cell r="E1493" t="str">
            <v>020202005</v>
          </cell>
          <cell r="F1493" t="str">
            <v>CONSUMER FOOD</v>
          </cell>
          <cell r="G1493" t="str">
            <v>020202</v>
          </cell>
          <cell r="H1493" t="str">
            <v>CONSUMER NON DURABLES</v>
          </cell>
        </row>
        <row r="1494">
          <cell r="D1494" t="str">
            <v>INE965H01011</v>
          </cell>
          <cell r="E1494" t="str">
            <v>020301006</v>
          </cell>
          <cell r="F1494" t="str">
            <v>TV BROADCASTING &amp; SOFTWARE PRODUCTION</v>
          </cell>
          <cell r="G1494" t="str">
            <v>020301</v>
          </cell>
          <cell r="H1494" t="str">
            <v>MEDIA &amp; ENTERTAINMENT</v>
          </cell>
        </row>
        <row r="1495">
          <cell r="D1495" t="str">
            <v>INE076B01028</v>
          </cell>
          <cell r="E1495" t="str">
            <v>020401001</v>
          </cell>
          <cell r="F1495" t="str">
            <v>FABRICS AND GARMENTS</v>
          </cell>
          <cell r="G1495" t="str">
            <v>020401</v>
          </cell>
          <cell r="H1495" t="str">
            <v>TEXTILE PRODUCTS</v>
          </cell>
        </row>
        <row r="1496">
          <cell r="D1496" t="str">
            <v>INE002L01015</v>
          </cell>
          <cell r="E1496" t="str">
            <v>030201001</v>
          </cell>
          <cell r="F1496" t="str">
            <v>POWER</v>
          </cell>
          <cell r="G1496" t="str">
            <v>030201</v>
          </cell>
          <cell r="H1496" t="str">
            <v>POWER</v>
          </cell>
        </row>
        <row r="1497">
          <cell r="D1497" t="str">
            <v>INE640A01023</v>
          </cell>
          <cell r="E1497" t="str">
            <v>070302002</v>
          </cell>
          <cell r="F1497" t="str">
            <v>BEARINGS</v>
          </cell>
          <cell r="G1497" t="str">
            <v>070302</v>
          </cell>
          <cell r="H1497" t="str">
            <v>INDUSTRIAL PRODUCTS</v>
          </cell>
        </row>
        <row r="1498">
          <cell r="D1498" t="str">
            <v>INE429F01012</v>
          </cell>
          <cell r="E1498" t="str">
            <v>070201001</v>
          </cell>
          <cell r="F1498" t="str">
            <v>CONSTRUCTION CIVIL</v>
          </cell>
          <cell r="G1498" t="str">
            <v>070201</v>
          </cell>
          <cell r="H1498" t="str">
            <v>CONSTRUCTION</v>
          </cell>
        </row>
        <row r="1499">
          <cell r="D1499" t="str">
            <v>INE439E01022</v>
          </cell>
          <cell r="E1499" t="str">
            <v>070301003</v>
          </cell>
          <cell r="F1499" t="str">
            <v>INDUSTRIAL EQUIPMENT</v>
          </cell>
          <cell r="G1499" t="str">
            <v>070301</v>
          </cell>
          <cell r="H1499" t="str">
            <v>INDUSTRIAL CAPITAL GOODS</v>
          </cell>
        </row>
        <row r="1500">
          <cell r="D1500" t="str">
            <v>INE411D01015</v>
          </cell>
          <cell r="E1500" t="str">
            <v>020202005</v>
          </cell>
          <cell r="F1500" t="str">
            <v>CONSUMER FOOD</v>
          </cell>
          <cell r="G1500" t="str">
            <v>020202</v>
          </cell>
          <cell r="H1500" t="str">
            <v>CONSUMER NON DURABLES</v>
          </cell>
        </row>
        <row r="1501">
          <cell r="D1501" t="str">
            <v>INE507Y01016</v>
          </cell>
          <cell r="E1501" t="str">
            <v>020401001</v>
          </cell>
          <cell r="F1501" t="str">
            <v>FABRICS AND GARMENTS</v>
          </cell>
          <cell r="G1501" t="str">
            <v>020401</v>
          </cell>
          <cell r="H1501" t="str">
            <v>TEXTILE PRODUCTS</v>
          </cell>
        </row>
        <row r="1502">
          <cell r="D1502" t="str">
            <v>INE178C01020</v>
          </cell>
          <cell r="E1502" t="str">
            <v>060101001</v>
          </cell>
          <cell r="F1502" t="str">
            <v>COMPUTERS - HARDWARE</v>
          </cell>
          <cell r="G1502" t="str">
            <v>060101</v>
          </cell>
          <cell r="H1502" t="str">
            <v>HARDWARE</v>
          </cell>
        </row>
        <row r="1503">
          <cell r="D1503" t="str">
            <v>INE294B01019</v>
          </cell>
          <cell r="E1503" t="str">
            <v>020101001</v>
          </cell>
          <cell r="F1503" t="str">
            <v>COMMERCIAL VEHICLES</v>
          </cell>
          <cell r="G1503" t="str">
            <v>020101</v>
          </cell>
          <cell r="H1503" t="str">
            <v>AUTO</v>
          </cell>
        </row>
        <row r="1504">
          <cell r="D1504" t="str">
            <v>INE215G01021</v>
          </cell>
          <cell r="E1504" t="str">
            <v>010401005</v>
          </cell>
          <cell r="F1504" t="str">
            <v>STEEL PRODUCTS</v>
          </cell>
          <cell r="G1504" t="str">
            <v>010401</v>
          </cell>
          <cell r="H1504" t="str">
            <v>FERROUS METALS</v>
          </cell>
        </row>
        <row r="1505">
          <cell r="D1505" t="str">
            <v>INE320X01016</v>
          </cell>
          <cell r="E1505" t="str">
            <v>050201002</v>
          </cell>
          <cell r="F1505" t="str">
            <v>PHARMACEUTICALS</v>
          </cell>
          <cell r="G1505" t="str">
            <v>050201</v>
          </cell>
          <cell r="H1505" t="str">
            <v>PHARMACEUTICALS</v>
          </cell>
        </row>
        <row r="1506">
          <cell r="D1506" t="str">
            <v>INE812G01025</v>
          </cell>
          <cell r="E1506" t="str">
            <v>050201002</v>
          </cell>
          <cell r="F1506" t="str">
            <v>PHARMACEUTICALS</v>
          </cell>
          <cell r="G1506" t="str">
            <v>050201</v>
          </cell>
          <cell r="H1506" t="str">
            <v>PHARMACEUTICALS</v>
          </cell>
        </row>
        <row r="1507">
          <cell r="D1507" t="str">
            <v>INE702Y01013</v>
          </cell>
          <cell r="E1507" t="str">
            <v>070302009</v>
          </cell>
          <cell r="F1507" t="str">
            <v>PLASTIC PRODUCTS</v>
          </cell>
          <cell r="G1507" t="str">
            <v>070302</v>
          </cell>
          <cell r="H1507" t="str">
            <v>INDUSTRIAL PRODUCTS</v>
          </cell>
        </row>
        <row r="1508">
          <cell r="D1508" t="str">
            <v>INE734N01019</v>
          </cell>
          <cell r="E1508" t="str">
            <v>080106002</v>
          </cell>
          <cell r="F1508" t="str">
            <v>LOGISTICS SOLUTION PROVIDER</v>
          </cell>
          <cell r="G1508" t="str">
            <v>080106</v>
          </cell>
          <cell r="H1508" t="str">
            <v>TRANSPORTATION</v>
          </cell>
        </row>
        <row r="1509">
          <cell r="D1509" t="str">
            <v>INE671H01015</v>
          </cell>
          <cell r="E1509" t="str">
            <v>070201003</v>
          </cell>
          <cell r="F1509" t="str">
            <v>RESIDENTIAL/COMMERCIAL/SEZ Project</v>
          </cell>
          <cell r="G1509" t="str">
            <v>070201</v>
          </cell>
          <cell r="H1509" t="str">
            <v>CONSTRUCTION</v>
          </cell>
        </row>
        <row r="1510">
          <cell r="D1510" t="str">
            <v>INE728Z01015</v>
          </cell>
          <cell r="E1510" t="str">
            <v>060102003</v>
          </cell>
          <cell r="F1510" t="str">
            <v>IT ENABLED SERVICES - SOFTWARE</v>
          </cell>
          <cell r="G1510" t="str">
            <v>060102</v>
          </cell>
          <cell r="H1510" t="str">
            <v>SOFTWARE</v>
          </cell>
        </row>
        <row r="1511">
          <cell r="D1511" t="str">
            <v>INE624Z01016</v>
          </cell>
          <cell r="E1511" t="str">
            <v>050201002</v>
          </cell>
          <cell r="F1511" t="str">
            <v>PHARMACEUTICALS</v>
          </cell>
          <cell r="G1511" t="str">
            <v>050201</v>
          </cell>
          <cell r="H1511" t="str">
            <v>PHARMACEUTICALS</v>
          </cell>
        </row>
        <row r="1512">
          <cell r="D1512" t="str">
            <v>INE343H01029</v>
          </cell>
          <cell r="E1512" t="str">
            <v>010201005</v>
          </cell>
          <cell r="F1512" t="str">
            <v>EXPLOSIVES</v>
          </cell>
          <cell r="G1512" t="str">
            <v>010201</v>
          </cell>
          <cell r="H1512" t="str">
            <v>CHEMICALS</v>
          </cell>
        </row>
        <row r="1513">
          <cell r="D1513" t="str">
            <v>INE880Y01017</v>
          </cell>
          <cell r="E1513" t="str">
            <v>070301004</v>
          </cell>
          <cell r="F1513" t="str">
            <v>POWER EQUIPMENT</v>
          </cell>
          <cell r="G1513" t="str">
            <v>070301</v>
          </cell>
          <cell r="H1513" t="str">
            <v>INDUSTRIAL CAPITAL GOODS</v>
          </cell>
        </row>
        <row r="1514">
          <cell r="D1514" t="str">
            <v>INE355A01028</v>
          </cell>
          <cell r="E1514" t="str">
            <v>070201004</v>
          </cell>
          <cell r="F1514" t="str">
            <v>SANITARY WARE</v>
          </cell>
          <cell r="G1514" t="str">
            <v>070201</v>
          </cell>
          <cell r="H1514" t="str">
            <v>CONSTRUCTION</v>
          </cell>
        </row>
        <row r="1515">
          <cell r="D1515" t="str">
            <v>INE314C01013</v>
          </cell>
          <cell r="E1515" t="str">
            <v>020402001</v>
          </cell>
          <cell r="F1515" t="str">
            <v>SPINNING-COTTON/BLENDED</v>
          </cell>
          <cell r="G1515" t="str">
            <v>020402</v>
          </cell>
          <cell r="H1515" t="str">
            <v>TEXTILES - COTTON</v>
          </cell>
        </row>
        <row r="1516">
          <cell r="D1516" t="str">
            <v>INE323J01019</v>
          </cell>
          <cell r="E1516" t="str">
            <v>070301003</v>
          </cell>
          <cell r="F1516" t="str">
            <v>INDUSTRIAL EQUIPMENT</v>
          </cell>
          <cell r="G1516" t="str">
            <v>070301</v>
          </cell>
          <cell r="H1516" t="str">
            <v>INDUSTRIAL CAPITAL GOODS</v>
          </cell>
        </row>
        <row r="1517">
          <cell r="D1517" t="str">
            <v>INE06MH01016</v>
          </cell>
          <cell r="E1517" t="str">
            <v>020201005</v>
          </cell>
          <cell r="F1517" t="str">
            <v>GEMS, JEWELLERY AND WATCHES</v>
          </cell>
          <cell r="G1517" t="str">
            <v>020201</v>
          </cell>
          <cell r="H1517" t="str">
            <v>CONSUMER DURABLES</v>
          </cell>
        </row>
        <row r="1518">
          <cell r="D1518" t="str">
            <v>INE00LM01011</v>
          </cell>
          <cell r="E1518" t="str">
            <v>020201002</v>
          </cell>
          <cell r="F1518" t="str">
            <v>CONSUMER ELECTRONICS</v>
          </cell>
          <cell r="G1518" t="str">
            <v>020201</v>
          </cell>
          <cell r="H1518" t="str">
            <v>CONSUMER DURABLES</v>
          </cell>
        </row>
        <row r="1519">
          <cell r="D1519" t="str">
            <v>INE269A01021</v>
          </cell>
          <cell r="E1519" t="str">
            <v>060102001</v>
          </cell>
          <cell r="F1519" t="str">
            <v>COMPUTERS - SOFTWARE</v>
          </cell>
          <cell r="G1519" t="str">
            <v>060102</v>
          </cell>
          <cell r="H1519" t="str">
            <v>SOFTWARE</v>
          </cell>
        </row>
        <row r="1520">
          <cell r="D1520" t="str">
            <v>INE301Z01011</v>
          </cell>
          <cell r="E1520" t="str">
            <v>020202005</v>
          </cell>
          <cell r="F1520" t="str">
            <v>CONSUMER FOOD</v>
          </cell>
          <cell r="G1520" t="str">
            <v>020202</v>
          </cell>
          <cell r="H1520" t="str">
            <v>CONSUMER NON DURABLES</v>
          </cell>
        </row>
        <row r="1521">
          <cell r="D1521" t="str">
            <v>INE034H01016</v>
          </cell>
          <cell r="E1521" t="str">
            <v>080108001</v>
          </cell>
          <cell r="F1521" t="str">
            <v>DIVERSIFIED SERVICES</v>
          </cell>
          <cell r="G1521" t="str">
            <v>080108</v>
          </cell>
          <cell r="H1521" t="str">
            <v>SERVICES</v>
          </cell>
        </row>
        <row r="1522">
          <cell r="D1522" t="str">
            <v>INE035D01012</v>
          </cell>
          <cell r="E1522" t="str">
            <v>030103001</v>
          </cell>
          <cell r="F1522" t="str">
            <v>LUBRICANTS</v>
          </cell>
          <cell r="G1522" t="str">
            <v>030103</v>
          </cell>
          <cell r="H1522" t="str">
            <v>PETROLEUM PRODUCTS</v>
          </cell>
        </row>
        <row r="1523">
          <cell r="D1523" t="str">
            <v>INE683A01023</v>
          </cell>
          <cell r="E1523" t="str">
            <v>040101001</v>
          </cell>
          <cell r="F1523" t="str">
            <v>BANKS</v>
          </cell>
          <cell r="G1523" t="str">
            <v>040101</v>
          </cell>
          <cell r="H1523" t="str">
            <v>BANKS</v>
          </cell>
        </row>
        <row r="1524">
          <cell r="D1524" t="str">
            <v>INE980Y01015</v>
          </cell>
          <cell r="E1524" t="str">
            <v>080107001</v>
          </cell>
          <cell r="F1524" t="str">
            <v>DIVERSIFIED COMMERCIAL SERVICES</v>
          </cell>
          <cell r="G1524" t="str">
            <v>080107</v>
          </cell>
          <cell r="H1524" t="str">
            <v>COMMERCIAL SERVICES</v>
          </cell>
        </row>
        <row r="1525">
          <cell r="D1525" t="str">
            <v>INE212I01016</v>
          </cell>
          <cell r="E1525" t="str">
            <v>020401001</v>
          </cell>
          <cell r="F1525" t="str">
            <v>FABRICS AND GARMENTS</v>
          </cell>
          <cell r="G1525" t="str">
            <v>020401</v>
          </cell>
          <cell r="H1525" t="str">
            <v>TEXTILE PRODUCTS</v>
          </cell>
        </row>
        <row r="1526">
          <cell r="D1526" t="str">
            <v>INE572J01011</v>
          </cell>
          <cell r="E1526" t="str">
            <v>040102004</v>
          </cell>
          <cell r="F1526" t="str">
            <v>NBFC</v>
          </cell>
          <cell r="G1526" t="str">
            <v>040102</v>
          </cell>
          <cell r="H1526" t="str">
            <v>FINANCE</v>
          </cell>
        </row>
        <row r="1527">
          <cell r="D1527" t="str">
            <v>INE232I01014</v>
          </cell>
          <cell r="E1527" t="str">
            <v>050201002</v>
          </cell>
          <cell r="F1527" t="str">
            <v>PHARMACEUTICALS</v>
          </cell>
          <cell r="G1527" t="str">
            <v>050201</v>
          </cell>
          <cell r="H1527" t="str">
            <v>PHARMACEUTICALS</v>
          </cell>
        </row>
        <row r="1528">
          <cell r="D1528" t="str">
            <v>INE970N01027</v>
          </cell>
          <cell r="E1528" t="str">
            <v>020301003</v>
          </cell>
          <cell r="F1528" t="str">
            <v>MEDIA &amp; ENTERTAINMENT</v>
          </cell>
          <cell r="G1528" t="str">
            <v>020301</v>
          </cell>
          <cell r="H1528" t="str">
            <v>MEDIA &amp; ENTERTAINMENT</v>
          </cell>
        </row>
        <row r="1529">
          <cell r="D1529" t="str">
            <v>INE247M01014</v>
          </cell>
          <cell r="E1529" t="str">
            <v>080104001</v>
          </cell>
          <cell r="F1529" t="str">
            <v>HOTELS/RESORTS</v>
          </cell>
          <cell r="G1529" t="str">
            <v>080104</v>
          </cell>
          <cell r="H1529" t="str">
            <v>HOTELS/ RESORTS AND OTHER RECREATIONAL ACTIVITIES</v>
          </cell>
        </row>
        <row r="1530">
          <cell r="D1530" t="str">
            <v>INE01EO01010</v>
          </cell>
          <cell r="E1530" t="str">
            <v>070301003</v>
          </cell>
          <cell r="F1530" t="str">
            <v>INDUSTRIAL EQUIPMENT</v>
          </cell>
          <cell r="G1530" t="str">
            <v>070301</v>
          </cell>
          <cell r="H1530" t="str">
            <v>INDUSTRIAL CAPITAL GOODS</v>
          </cell>
        </row>
        <row r="1531">
          <cell r="D1531" t="str">
            <v>INE020801028</v>
          </cell>
          <cell r="E1531" t="str">
            <v>020203001</v>
          </cell>
          <cell r="F1531" t="str">
            <v>RETAILING</v>
          </cell>
          <cell r="G1531" t="str">
            <v>020203</v>
          </cell>
          <cell r="H1531" t="str">
            <v>RETAILING</v>
          </cell>
        </row>
        <row r="1532">
          <cell r="D1532" t="str">
            <v>INE376C01020</v>
          </cell>
          <cell r="E1532" t="str">
            <v>020401002</v>
          </cell>
          <cell r="F1532" t="str">
            <v>TEXTILES</v>
          </cell>
          <cell r="G1532" t="str">
            <v>020401</v>
          </cell>
          <cell r="H1532" t="str">
            <v>TEXTILE PRODUCTS</v>
          </cell>
        </row>
        <row r="1533">
          <cell r="D1533" t="str">
            <v>INE147A01011</v>
          </cell>
          <cell r="E1533" t="str">
            <v>010301002</v>
          </cell>
          <cell r="F1533" t="str">
            <v>FERTILISERS - NITROGENOUS</v>
          </cell>
          <cell r="G1533" t="str">
            <v>010301</v>
          </cell>
          <cell r="H1533" t="str">
            <v>FERTILISERS</v>
          </cell>
        </row>
        <row r="1534">
          <cell r="D1534" t="str">
            <v>INE285B01017</v>
          </cell>
          <cell r="E1534" t="str">
            <v>080106001</v>
          </cell>
          <cell r="F1534" t="str">
            <v>AIRLINES</v>
          </cell>
          <cell r="G1534" t="str">
            <v>080106</v>
          </cell>
          <cell r="H1534" t="str">
            <v>TRANSPORTATION</v>
          </cell>
        </row>
        <row r="1535">
          <cell r="D1535" t="str">
            <v>INE978G01016</v>
          </cell>
          <cell r="E1535" t="str">
            <v>020401001</v>
          </cell>
          <cell r="F1535" t="str">
            <v>FABRICS AND GARMENTS</v>
          </cell>
          <cell r="G1535" t="str">
            <v>020401</v>
          </cell>
          <cell r="H1535" t="str">
            <v>TEXTILE PRODUCTS</v>
          </cell>
        </row>
        <row r="1536">
          <cell r="D1536" t="str">
            <v>INE937A01023</v>
          </cell>
          <cell r="E1536" t="str">
            <v>070201001</v>
          </cell>
          <cell r="F1536" t="str">
            <v>CONSTRUCTION CIVIL</v>
          </cell>
          <cell r="G1536" t="str">
            <v>070201</v>
          </cell>
          <cell r="H1536" t="str">
            <v>CONSTRUCTION</v>
          </cell>
        </row>
        <row r="1537">
          <cell r="D1537" t="str">
            <v>INE501W01021</v>
          </cell>
          <cell r="E1537" t="str">
            <v>070302009</v>
          </cell>
          <cell r="F1537" t="str">
            <v>PLASTIC PRODUCTS</v>
          </cell>
          <cell r="G1537" t="str">
            <v>070302</v>
          </cell>
          <cell r="H1537" t="str">
            <v>INDUSTRIAL PRODUCTS</v>
          </cell>
        </row>
        <row r="1538">
          <cell r="D1538" t="str">
            <v>INE268L01020</v>
          </cell>
          <cell r="E1538" t="str">
            <v>020403001</v>
          </cell>
          <cell r="F1538" t="str">
            <v>MAN MADE FIBRES/BLENDED</v>
          </cell>
          <cell r="G1538" t="str">
            <v>020403</v>
          </cell>
          <cell r="H1538" t="str">
            <v>TEXTILES - SYNTHETIC</v>
          </cell>
        </row>
        <row r="1539">
          <cell r="D1539" t="str">
            <v>INE099F01013</v>
          </cell>
          <cell r="E1539" t="str">
            <v>020201009</v>
          </cell>
          <cell r="F1539" t="str">
            <v>LEATHER AND LEATHER PRODUCTS</v>
          </cell>
          <cell r="G1539" t="str">
            <v>020201</v>
          </cell>
          <cell r="H1539" t="str">
            <v>CONSUMER DURABLES</v>
          </cell>
        </row>
        <row r="1540">
          <cell r="D1540" t="str">
            <v>INE872A01014</v>
          </cell>
          <cell r="E1540" t="str">
            <v>040102001</v>
          </cell>
          <cell r="F1540" t="str">
            <v>FINANCIAL INSTITUTION</v>
          </cell>
          <cell r="G1540" t="str">
            <v>040102</v>
          </cell>
          <cell r="H1540" t="str">
            <v>FINANCE</v>
          </cell>
        </row>
        <row r="1541">
          <cell r="D1541" t="str">
            <v>INE647A01010</v>
          </cell>
          <cell r="E1541" t="str">
            <v>070302008</v>
          </cell>
          <cell r="F1541" t="str">
            <v>PACKAGING</v>
          </cell>
          <cell r="G1541" t="str">
            <v>070302</v>
          </cell>
          <cell r="H1541" t="str">
            <v>INDUSTRIAL PRODUCTS</v>
          </cell>
        </row>
        <row r="1542">
          <cell r="D1542" t="str">
            <v>INE917H01012</v>
          </cell>
          <cell r="E1542" t="str">
            <v>010201001</v>
          </cell>
          <cell r="F1542" t="str">
            <v>CHEMICALS - INORGANIC</v>
          </cell>
          <cell r="G1542" t="str">
            <v>010201</v>
          </cell>
          <cell r="H1542" t="str">
            <v>CHEMICALS</v>
          </cell>
        </row>
        <row r="1543">
          <cell r="D1543" t="str">
            <v>INE943C01027</v>
          </cell>
          <cell r="E1543" t="str">
            <v>070302004</v>
          </cell>
          <cell r="F1543" t="str">
            <v>CASTINGS/FORGINGS</v>
          </cell>
          <cell r="G1543" t="str">
            <v>070302</v>
          </cell>
          <cell r="H1543" t="str">
            <v>INDUSTRIAL PRODUCTS</v>
          </cell>
        </row>
        <row r="1544">
          <cell r="D1544" t="str">
            <v>INE634W01012</v>
          </cell>
          <cell r="E1544" t="str">
            <v>070301003</v>
          </cell>
          <cell r="F1544" t="str">
            <v>INDUSTRIAL EQUIPMENT</v>
          </cell>
          <cell r="G1544" t="str">
            <v>070301</v>
          </cell>
          <cell r="H1544" t="str">
            <v>INDUSTRIAL CAPITAL GOODS</v>
          </cell>
        </row>
        <row r="1545">
          <cell r="D1545" t="str">
            <v>INE008Z01012</v>
          </cell>
          <cell r="E1545" t="str">
            <v>020202017</v>
          </cell>
          <cell r="F1545" t="str">
            <v>ANIMAL FEED</v>
          </cell>
          <cell r="G1545" t="str">
            <v>020202</v>
          </cell>
          <cell r="H1545" t="str">
            <v>CONSUMER NON DURABLES</v>
          </cell>
        </row>
        <row r="1546">
          <cell r="D1546" t="str">
            <v>INE721A01013</v>
          </cell>
          <cell r="E1546" t="str">
            <v>040102004</v>
          </cell>
          <cell r="F1546" t="str">
            <v>NBFC</v>
          </cell>
          <cell r="G1546" t="str">
            <v>040102</v>
          </cell>
          <cell r="H1546" t="str">
            <v>FINANCE</v>
          </cell>
        </row>
        <row r="1547">
          <cell r="D1547" t="str">
            <v>INE182Z01015</v>
          </cell>
          <cell r="E1547" t="str">
            <v>080108001</v>
          </cell>
          <cell r="F1547" t="str">
            <v>DIVERSIFIED SERVICES</v>
          </cell>
          <cell r="G1547" t="str">
            <v>080108</v>
          </cell>
          <cell r="H1547" t="str">
            <v>SERVICES</v>
          </cell>
        </row>
        <row r="1548">
          <cell r="D1548" t="str">
            <v>INE802C01017</v>
          </cell>
          <cell r="E1548" t="str">
            <v>070101001</v>
          </cell>
          <cell r="F1548" t="str">
            <v>AUTO ANCILLARIES</v>
          </cell>
          <cell r="G1548" t="str">
            <v>070101</v>
          </cell>
          <cell r="H1548" t="str">
            <v>AUTO ANCILLARIES</v>
          </cell>
        </row>
        <row r="1549">
          <cell r="D1549" t="str">
            <v>INE224E01028</v>
          </cell>
          <cell r="E1549" t="str">
            <v>040102007</v>
          </cell>
          <cell r="F1549" t="str">
            <v>STOCKBROKING AND ALLIED</v>
          </cell>
          <cell r="G1549" t="str">
            <v>040102</v>
          </cell>
          <cell r="H1549" t="str">
            <v>FINANCE</v>
          </cell>
        </row>
        <row r="1550">
          <cell r="D1550" t="str">
            <v>INE939A01011</v>
          </cell>
          <cell r="E1550" t="str">
            <v>050201002</v>
          </cell>
          <cell r="F1550" t="str">
            <v>PHARMACEUTICALS</v>
          </cell>
          <cell r="G1550" t="str">
            <v>050201</v>
          </cell>
          <cell r="H1550" t="str">
            <v>PHARMACEUTICALS</v>
          </cell>
        </row>
        <row r="1551">
          <cell r="D1551" t="str">
            <v>INE460H01021</v>
          </cell>
          <cell r="E1551" t="str">
            <v>010101001</v>
          </cell>
          <cell r="F1551" t="str">
            <v>CEMENT</v>
          </cell>
          <cell r="G1551" t="str">
            <v>010101</v>
          </cell>
          <cell r="H1551" t="str">
            <v>CEMENT</v>
          </cell>
        </row>
        <row r="1552">
          <cell r="D1552" t="str">
            <v>INE733A01018</v>
          </cell>
          <cell r="E1552" t="str">
            <v>010501001</v>
          </cell>
          <cell r="F1552" t="str">
            <v>PAPER AND PAPER PRODUCTS</v>
          </cell>
          <cell r="G1552" t="str">
            <v>010501</v>
          </cell>
          <cell r="H1552" t="str">
            <v>PAPER</v>
          </cell>
        </row>
        <row r="1553">
          <cell r="D1553" t="str">
            <v>INE655A01013</v>
          </cell>
          <cell r="E1553" t="str">
            <v>080105001</v>
          </cell>
          <cell r="F1553" t="str">
            <v>TRADING</v>
          </cell>
          <cell r="G1553" t="str">
            <v>080105</v>
          </cell>
          <cell r="H1553" t="str">
            <v>TRADING</v>
          </cell>
        </row>
        <row r="1554">
          <cell r="D1554" t="str">
            <v>INE395H01011</v>
          </cell>
          <cell r="E1554" t="str">
            <v>040102007</v>
          </cell>
          <cell r="F1554" t="str">
            <v>STOCKBROKING AND ALLIED</v>
          </cell>
          <cell r="G1554" t="str">
            <v>040102</v>
          </cell>
          <cell r="H1554" t="str">
            <v>FINANCE</v>
          </cell>
        </row>
        <row r="1555">
          <cell r="D1555" t="str">
            <v>INE503B01013</v>
          </cell>
          <cell r="E1555" t="str">
            <v>010401005</v>
          </cell>
          <cell r="F1555" t="str">
            <v>STEEL PRODUCTS</v>
          </cell>
          <cell r="G1555" t="str">
            <v>010401</v>
          </cell>
          <cell r="H1555" t="str">
            <v>FERROUS METALS</v>
          </cell>
        </row>
        <row r="1556">
          <cell r="D1556" t="str">
            <v>INE577L01016</v>
          </cell>
          <cell r="E1556" t="str">
            <v>040102003</v>
          </cell>
          <cell r="F1556" t="str">
            <v>INVESTMENT COMPANIES</v>
          </cell>
          <cell r="G1556" t="str">
            <v>040102</v>
          </cell>
          <cell r="H1556" t="str">
            <v>FINANCE</v>
          </cell>
        </row>
        <row r="1557">
          <cell r="D1557" t="str">
            <v>INE334A01023</v>
          </cell>
          <cell r="E1557" t="str">
            <v>070101003</v>
          </cell>
          <cell r="F1557" t="str">
            <v>FASTENER</v>
          </cell>
          <cell r="G1557" t="str">
            <v>070101</v>
          </cell>
          <cell r="H1557" t="str">
            <v>AUTO ANCILLARIES</v>
          </cell>
        </row>
        <row r="1558">
          <cell r="D1558" t="str">
            <v>INE090C01019</v>
          </cell>
          <cell r="E1558" t="str">
            <v>020402001</v>
          </cell>
          <cell r="F1558" t="str">
            <v>SPINNING-COTTON/BLENDED</v>
          </cell>
          <cell r="G1558" t="str">
            <v>020402</v>
          </cell>
          <cell r="H1558" t="str">
            <v>TEXTILES - COTTON</v>
          </cell>
        </row>
        <row r="1559">
          <cell r="D1559" t="str">
            <v>INE089C01029</v>
          </cell>
          <cell r="E1559" t="str">
            <v>090101002</v>
          </cell>
          <cell r="F1559" t="str">
            <v>TELECOM - CABLES</v>
          </cell>
          <cell r="G1559" t="str">
            <v>090101</v>
          </cell>
          <cell r="H1559" t="str">
            <v>TELECOM -  EQUIPMENT &amp; ACCESSORIES</v>
          </cell>
        </row>
        <row r="1560">
          <cell r="D1560" t="str">
            <v>INE754A01014</v>
          </cell>
          <cell r="E1560" t="str">
            <v>060102004</v>
          </cell>
          <cell r="F1560" t="str">
            <v>SOFTWARE - TELECOM</v>
          </cell>
          <cell r="G1560" t="str">
            <v>060102</v>
          </cell>
          <cell r="H1560" t="str">
            <v>SOFTWARE</v>
          </cell>
        </row>
        <row r="1561">
          <cell r="D1561" t="str">
            <v>INE287B01021</v>
          </cell>
          <cell r="E1561" t="str">
            <v>070101001</v>
          </cell>
          <cell r="F1561" t="str">
            <v>AUTO ANCILLARIES</v>
          </cell>
          <cell r="G1561" t="str">
            <v>070101</v>
          </cell>
          <cell r="H1561" t="str">
            <v>AUTO ANCILLARIES</v>
          </cell>
        </row>
        <row r="1562">
          <cell r="D1562" t="str">
            <v>INE659A01023</v>
          </cell>
          <cell r="E1562" t="str">
            <v>010201004</v>
          </cell>
          <cell r="F1562" t="str">
            <v>DYES AND PIGMENTS</v>
          </cell>
          <cell r="G1562" t="str">
            <v>010201</v>
          </cell>
          <cell r="H1562" t="str">
            <v>CHEMICALS</v>
          </cell>
        </row>
        <row r="1563">
          <cell r="D1563" t="str">
            <v>INE216G01011</v>
          </cell>
          <cell r="E1563" t="str">
            <v>010401004</v>
          </cell>
          <cell r="F1563" t="str">
            <v>STEEL</v>
          </cell>
          <cell r="G1563" t="str">
            <v>010401</v>
          </cell>
          <cell r="H1563" t="str">
            <v>FERROUS METALS</v>
          </cell>
        </row>
        <row r="1564">
          <cell r="D1564" t="str">
            <v>INE235C01010</v>
          </cell>
          <cell r="E1564" t="str">
            <v>020403001</v>
          </cell>
          <cell r="F1564" t="str">
            <v>MAN MADE FIBRES/BLENDED</v>
          </cell>
          <cell r="G1564" t="str">
            <v>020403</v>
          </cell>
          <cell r="H1564" t="str">
            <v>TEXTILES - SYNTHETIC</v>
          </cell>
        </row>
        <row r="1565">
          <cell r="D1565" t="str">
            <v>INE258G01013</v>
          </cell>
          <cell r="E1565" t="str">
            <v>010201003</v>
          </cell>
          <cell r="F1565" t="str">
            <v>CHEMICALS - SPECIALITY</v>
          </cell>
          <cell r="G1565" t="str">
            <v>010201</v>
          </cell>
          <cell r="H1565" t="str">
            <v>CHEMICALS</v>
          </cell>
        </row>
        <row r="1566">
          <cell r="D1566" t="str">
            <v>INE748Z01013</v>
          </cell>
          <cell r="E1566" t="str">
            <v>070201003</v>
          </cell>
          <cell r="F1566" t="str">
            <v>RESIDENTIAL/COMMERCIAL/SEZ Project</v>
          </cell>
          <cell r="G1566" t="str">
            <v>070201</v>
          </cell>
          <cell r="H1566" t="str">
            <v>CONSTRUCTION</v>
          </cell>
        </row>
        <row r="1567">
          <cell r="D1567" t="str">
            <v>INE519C01017</v>
          </cell>
          <cell r="E1567" t="str">
            <v>040102004</v>
          </cell>
          <cell r="F1567" t="str">
            <v>NBFC</v>
          </cell>
          <cell r="G1567" t="str">
            <v>040102</v>
          </cell>
          <cell r="H1567" t="str">
            <v>FINANCE</v>
          </cell>
        </row>
        <row r="1568">
          <cell r="D1568" t="str">
            <v>INE105A01035</v>
          </cell>
          <cell r="E1568" t="str">
            <v>070101001</v>
          </cell>
          <cell r="F1568" t="str">
            <v>AUTO ANCILLARIES</v>
          </cell>
          <cell r="G1568" t="str">
            <v>070101</v>
          </cell>
          <cell r="H1568" t="str">
            <v>AUTO ANCILLARIES</v>
          </cell>
        </row>
        <row r="1569">
          <cell r="D1569" t="str">
            <v>INE108E01023</v>
          </cell>
          <cell r="E1569" t="str">
            <v>010501001</v>
          </cell>
          <cell r="F1569" t="str">
            <v>PAPER AND PAPER PRODUCTS</v>
          </cell>
          <cell r="G1569" t="str">
            <v>010501</v>
          </cell>
          <cell r="H1569" t="str">
            <v>PAPER</v>
          </cell>
        </row>
        <row r="1570">
          <cell r="D1570" t="str">
            <v>INE660A01013</v>
          </cell>
          <cell r="E1570" t="str">
            <v>040102004</v>
          </cell>
          <cell r="F1570" t="str">
            <v>NBFC</v>
          </cell>
          <cell r="G1570" t="str">
            <v>040102</v>
          </cell>
          <cell r="H1570" t="str">
            <v>FINANCE</v>
          </cell>
        </row>
        <row r="1571">
          <cell r="D1571" t="str">
            <v>INE202Z01029</v>
          </cell>
          <cell r="E1571" t="str">
            <v>040102005</v>
          </cell>
          <cell r="F1571" t="str">
            <v>OTHER FINANCIAL SERVICES</v>
          </cell>
          <cell r="G1571" t="str">
            <v>040102</v>
          </cell>
          <cell r="H1571" t="str">
            <v>FINANCE</v>
          </cell>
        </row>
        <row r="1572">
          <cell r="D1572" t="str">
            <v>INE073D01013</v>
          </cell>
          <cell r="E1572" t="str">
            <v>070101001</v>
          </cell>
          <cell r="F1572" t="str">
            <v>AUTO ANCILLARIES</v>
          </cell>
          <cell r="G1572" t="str">
            <v>070101</v>
          </cell>
          <cell r="H1572" t="str">
            <v>AUTO ANCILLARIES</v>
          </cell>
        </row>
        <row r="1573">
          <cell r="D1573" t="str">
            <v>INE387A01021</v>
          </cell>
          <cell r="E1573" t="str">
            <v>070101003</v>
          </cell>
          <cell r="F1573" t="str">
            <v>FASTENER</v>
          </cell>
          <cell r="G1573" t="str">
            <v>070101</v>
          </cell>
          <cell r="H1573" t="str">
            <v>AUTO ANCILLARIES</v>
          </cell>
        </row>
        <row r="1574">
          <cell r="D1574" t="str">
            <v>INE947A01014</v>
          </cell>
          <cell r="E1574" t="str">
            <v>010401005</v>
          </cell>
          <cell r="F1574" t="str">
            <v>STEEL PRODUCTS</v>
          </cell>
          <cell r="G1574" t="str">
            <v>010401</v>
          </cell>
          <cell r="H1574" t="str">
            <v>FERROUS METALS</v>
          </cell>
        </row>
        <row r="1575">
          <cell r="D1575" t="str">
            <v>INE044A01036</v>
          </cell>
          <cell r="E1575" t="str">
            <v>050201002</v>
          </cell>
          <cell r="F1575" t="str">
            <v>PHARMACEUTICALS</v>
          </cell>
          <cell r="G1575" t="str">
            <v>050201</v>
          </cell>
          <cell r="H1575" t="str">
            <v>PHARMACEUTICALS</v>
          </cell>
        </row>
        <row r="1576">
          <cell r="D1576" t="str">
            <v>INE805D01034</v>
          </cell>
          <cell r="E1576" t="str">
            <v>070201003</v>
          </cell>
          <cell r="F1576" t="str">
            <v>RESIDENTIAL/COMMERCIAL/SEZ Project</v>
          </cell>
          <cell r="G1576" t="str">
            <v>070201</v>
          </cell>
          <cell r="H1576" t="str">
            <v>CONSTRUCTION</v>
          </cell>
        </row>
        <row r="1577">
          <cell r="D1577" t="str">
            <v>INE424H01027</v>
          </cell>
          <cell r="E1577" t="str">
            <v>020301006</v>
          </cell>
          <cell r="F1577" t="str">
            <v>TV BROADCASTING &amp; SOFTWARE PRODUCTION</v>
          </cell>
          <cell r="G1577" t="str">
            <v>020301</v>
          </cell>
          <cell r="H1577" t="str">
            <v>MEDIA &amp; ENTERTAINMENT</v>
          </cell>
        </row>
        <row r="1578">
          <cell r="D1578" t="str">
            <v>INE712B01010</v>
          </cell>
          <cell r="E1578" t="str">
            <v>020201009</v>
          </cell>
          <cell r="F1578" t="str">
            <v>LEATHER AND LEATHER PRODUCTS</v>
          </cell>
          <cell r="G1578" t="str">
            <v>020201</v>
          </cell>
          <cell r="H1578" t="str">
            <v>CONSUMER DURABLES</v>
          </cell>
        </row>
        <row r="1579">
          <cell r="D1579" t="str">
            <v>INE662A01027</v>
          </cell>
          <cell r="E1579" t="str">
            <v>020402001</v>
          </cell>
          <cell r="F1579" t="str">
            <v>SPINNING-COTTON/BLENDED</v>
          </cell>
          <cell r="G1579" t="str">
            <v>020402</v>
          </cell>
          <cell r="H1579" t="str">
            <v>TEXTILES - COTTON</v>
          </cell>
        </row>
        <row r="1580">
          <cell r="D1580" t="str">
            <v>INE663A01017</v>
          </cell>
          <cell r="E1580" t="str">
            <v>010201006</v>
          </cell>
          <cell r="F1580" t="str">
            <v>PETROCHEMICALS</v>
          </cell>
          <cell r="G1580" t="str">
            <v>010201</v>
          </cell>
          <cell r="H1580" t="str">
            <v>CHEMICALS</v>
          </cell>
        </row>
        <row r="1581">
          <cell r="D1581" t="str">
            <v>INE399C01030</v>
          </cell>
          <cell r="E1581" t="str">
            <v>070101001</v>
          </cell>
          <cell r="F1581" t="str">
            <v>AUTO ANCILLARIES</v>
          </cell>
          <cell r="G1581" t="str">
            <v>070101</v>
          </cell>
          <cell r="H1581" t="str">
            <v>AUTO ANCILLARIES</v>
          </cell>
        </row>
        <row r="1582">
          <cell r="D1582" t="str">
            <v>INE319Z01013</v>
          </cell>
          <cell r="E1582" t="str">
            <v>010401004</v>
          </cell>
          <cell r="F1582" t="str">
            <v>STEEL</v>
          </cell>
          <cell r="G1582" t="str">
            <v>010401</v>
          </cell>
          <cell r="H1582" t="str">
            <v>FERROUS METALS</v>
          </cell>
        </row>
        <row r="1583">
          <cell r="D1583" t="str">
            <v>INE195A01028</v>
          </cell>
          <cell r="E1583" t="str">
            <v>070302009</v>
          </cell>
          <cell r="F1583" t="str">
            <v>PLASTIC PRODUCTS</v>
          </cell>
          <cell r="G1583" t="str">
            <v>070302</v>
          </cell>
          <cell r="H1583" t="str">
            <v>INDUSTRIAL PRODUCTS</v>
          </cell>
        </row>
        <row r="1584">
          <cell r="D1584" t="str">
            <v>INE550H01011</v>
          </cell>
          <cell r="E1584" t="str">
            <v>070202001</v>
          </cell>
          <cell r="F1584" t="str">
            <v>ENGINEERING-DESIGNING-CONSTRUCTION</v>
          </cell>
          <cell r="G1584" t="str">
            <v>070202</v>
          </cell>
          <cell r="H1584" t="str">
            <v>CONSTRUCTION PROJECT</v>
          </cell>
        </row>
        <row r="1585">
          <cell r="D1585" t="str">
            <v>INE272L01022</v>
          </cell>
          <cell r="E1585" t="str">
            <v>070301004</v>
          </cell>
          <cell r="F1585" t="str">
            <v>POWER EQUIPMENT</v>
          </cell>
          <cell r="G1585" t="str">
            <v>070301</v>
          </cell>
          <cell r="H1585" t="str">
            <v>INDUSTRIAL CAPITAL GOODS</v>
          </cell>
        </row>
        <row r="1586">
          <cell r="D1586" t="str">
            <v>INE130B01031</v>
          </cell>
          <cell r="E1586" t="str">
            <v>030201001</v>
          </cell>
          <cell r="F1586" t="str">
            <v>POWER</v>
          </cell>
          <cell r="G1586" t="str">
            <v>030201</v>
          </cell>
          <cell r="H1586" t="str">
            <v>POWER</v>
          </cell>
        </row>
        <row r="1587">
          <cell r="D1587" t="str">
            <v>INE01ZJ01015</v>
          </cell>
          <cell r="E1587" t="str">
            <v>010401005</v>
          </cell>
          <cell r="F1587" t="str">
            <v>STEEL PRODUCTS</v>
          </cell>
          <cell r="G1587" t="str">
            <v>010401</v>
          </cell>
          <cell r="H1587" t="str">
            <v>FERROUS METALS</v>
          </cell>
        </row>
        <row r="1588">
          <cell r="D1588" t="str">
            <v>INE082W01014</v>
          </cell>
          <cell r="E1588" t="str">
            <v>080107001</v>
          </cell>
          <cell r="F1588" t="str">
            <v>DIVERSIFIED COMMERCIAL SERVICES</v>
          </cell>
          <cell r="G1588" t="str">
            <v>080107</v>
          </cell>
          <cell r="H1588" t="str">
            <v>COMMERCIAL SERVICES</v>
          </cell>
        </row>
        <row r="1589">
          <cell r="D1589" t="str">
            <v>INE713B01026</v>
          </cell>
          <cell r="E1589" t="str">
            <v>020401001</v>
          </cell>
          <cell r="F1589" t="str">
            <v>FABRICS AND GARMENTS</v>
          </cell>
          <cell r="G1589" t="str">
            <v>020401</v>
          </cell>
          <cell r="H1589" t="str">
            <v>TEXTILE PRODUCTS</v>
          </cell>
        </row>
        <row r="1590">
          <cell r="D1590" t="str">
            <v>INE335A01012</v>
          </cell>
          <cell r="E1590" t="str">
            <v>010401005</v>
          </cell>
          <cell r="F1590" t="str">
            <v>STEEL PRODUCTS</v>
          </cell>
          <cell r="G1590" t="str">
            <v>010401</v>
          </cell>
          <cell r="H1590" t="str">
            <v>FERROUS METALS</v>
          </cell>
        </row>
        <row r="1591">
          <cell r="D1591" t="str">
            <v>INE645H01027</v>
          </cell>
          <cell r="E1591" t="str">
            <v>020402001</v>
          </cell>
          <cell r="F1591" t="str">
            <v>SPINNING-COTTON/BLENDED</v>
          </cell>
          <cell r="G1591" t="str">
            <v>020402</v>
          </cell>
          <cell r="H1591" t="str">
            <v>TEXTILES - COTTON</v>
          </cell>
        </row>
        <row r="1592">
          <cell r="D1592" t="str">
            <v>INE591Q01016</v>
          </cell>
          <cell r="E1592" t="str">
            <v>020401001</v>
          </cell>
          <cell r="F1592" t="str">
            <v>FABRICS AND GARMENTS</v>
          </cell>
          <cell r="G1592" t="str">
            <v>020401</v>
          </cell>
          <cell r="H1592" t="str">
            <v>TEXTILE PRODUCTS</v>
          </cell>
        </row>
        <row r="1593">
          <cell r="D1593" t="str">
            <v>INE495B01038</v>
          </cell>
          <cell r="E1593" t="str">
            <v>050201002</v>
          </cell>
          <cell r="F1593" t="str">
            <v>PHARMACEUTICALS</v>
          </cell>
          <cell r="G1593" t="str">
            <v>050201</v>
          </cell>
          <cell r="H1593" t="str">
            <v>PHARMACEUTICALS</v>
          </cell>
        </row>
        <row r="1594">
          <cell r="D1594" t="str">
            <v>INE03QK01018</v>
          </cell>
          <cell r="E1594" t="str">
            <v>050201002</v>
          </cell>
          <cell r="F1594" t="str">
            <v>PHARMACEUTICALS</v>
          </cell>
          <cell r="G1594" t="str">
            <v>050201</v>
          </cell>
          <cell r="H1594" t="str">
            <v>PHARMACEUTICALS</v>
          </cell>
        </row>
        <row r="1595">
          <cell r="D1595" t="str">
            <v>INE040H01021</v>
          </cell>
          <cell r="E1595" t="str">
            <v>070301004</v>
          </cell>
          <cell r="F1595" t="str">
            <v>POWER EQUIPMENT</v>
          </cell>
          <cell r="G1595" t="str">
            <v>070301</v>
          </cell>
          <cell r="H1595" t="str">
            <v>INDUSTRIAL CAPITAL GOODS</v>
          </cell>
        </row>
        <row r="1596">
          <cell r="D1596" t="str">
            <v>INE00CE01017</v>
          </cell>
          <cell r="E1596" t="str">
            <v>080106002</v>
          </cell>
          <cell r="F1596" t="str">
            <v>LOGISTICS SOLUTION PROVIDER</v>
          </cell>
          <cell r="G1596" t="str">
            <v>080106</v>
          </cell>
          <cell r="H1596" t="str">
            <v>TRANSPORTATION</v>
          </cell>
        </row>
        <row r="1597">
          <cell r="D1597" t="str">
            <v>INE665A01038</v>
          </cell>
          <cell r="E1597" t="str">
            <v>070201003</v>
          </cell>
          <cell r="F1597" t="str">
            <v>RESIDENTIAL/COMMERCIAL/SEZ Project</v>
          </cell>
          <cell r="G1597" t="str">
            <v>070201</v>
          </cell>
          <cell r="H1597" t="str">
            <v>CONSTRUCTION</v>
          </cell>
        </row>
        <row r="1598">
          <cell r="D1598" t="str">
            <v>INE277A01016</v>
          </cell>
          <cell r="E1598" t="str">
            <v>070302006</v>
          </cell>
          <cell r="F1598" t="str">
            <v>DIESEL ENGINES</v>
          </cell>
          <cell r="G1598" t="str">
            <v>070302</v>
          </cell>
          <cell r="H1598" t="str">
            <v>INDUSTRIAL PRODUCTS</v>
          </cell>
        </row>
        <row r="1599">
          <cell r="D1599" t="str">
            <v>INE409B01013</v>
          </cell>
          <cell r="E1599" t="str">
            <v>070301004</v>
          </cell>
          <cell r="F1599" t="str">
            <v>POWER EQUIPMENT</v>
          </cell>
          <cell r="G1599" t="str">
            <v>070301</v>
          </cell>
          <cell r="H1599" t="str">
            <v>INDUSTRIAL CAPITAL GOODS</v>
          </cell>
        </row>
        <row r="1600">
          <cell r="D1600" t="str">
            <v>INE00M201021</v>
          </cell>
          <cell r="E1600" t="str">
            <v>070202001</v>
          </cell>
          <cell r="F1600" t="str">
            <v>ENGINEERING-DESIGNING-CONSTRUCTION</v>
          </cell>
          <cell r="G1600" t="str">
            <v>070202</v>
          </cell>
          <cell r="H1600" t="str">
            <v>CONSTRUCTION PROJECT</v>
          </cell>
        </row>
        <row r="1601">
          <cell r="D1601" t="str">
            <v>INE225D01027</v>
          </cell>
          <cell r="E1601" t="str">
            <v>020201002</v>
          </cell>
          <cell r="F1601" t="str">
            <v>CONSUMER ELECTRONICS</v>
          </cell>
          <cell r="G1601" t="str">
            <v>020201</v>
          </cell>
          <cell r="H1601" t="str">
            <v>CONSUMER DURABLES</v>
          </cell>
        </row>
        <row r="1602">
          <cell r="D1602" t="str">
            <v>INE602K01014</v>
          </cell>
          <cell r="E1602" t="str">
            <v>050201002</v>
          </cell>
          <cell r="F1602" t="str">
            <v>PHARMACEUTICALS</v>
          </cell>
          <cell r="G1602" t="str">
            <v>050201</v>
          </cell>
          <cell r="H1602" t="str">
            <v>PHARMACEUTICALS</v>
          </cell>
        </row>
        <row r="1603">
          <cell r="D1603" t="str">
            <v>INE398R01022</v>
          </cell>
          <cell r="E1603" t="str">
            <v>050201002</v>
          </cell>
          <cell r="F1603" t="str">
            <v>PHARMACEUTICALS</v>
          </cell>
          <cell r="G1603" t="str">
            <v>050201</v>
          </cell>
          <cell r="H1603" t="str">
            <v>PHARMACEUTICALS</v>
          </cell>
        </row>
        <row r="1604">
          <cell r="D1604" t="str">
            <v>INE123C01018</v>
          </cell>
          <cell r="E1604" t="str">
            <v>070302009</v>
          </cell>
          <cell r="F1604" t="str">
            <v>PLASTIC PRODUCTS</v>
          </cell>
          <cell r="G1604" t="str">
            <v>070302</v>
          </cell>
          <cell r="H1604" t="str">
            <v>INDUSTRIAL PRODUCTS</v>
          </cell>
        </row>
        <row r="1605">
          <cell r="D1605" t="str">
            <v>INE586B01026</v>
          </cell>
          <cell r="E1605" t="str">
            <v>080104001</v>
          </cell>
          <cell r="F1605" t="str">
            <v>HOTELS/RESORTS</v>
          </cell>
          <cell r="G1605" t="str">
            <v>080104</v>
          </cell>
          <cell r="H1605" t="str">
            <v>HOTELS/ RESORTS AND OTHER RECREATIONAL ACTIVITIES</v>
          </cell>
        </row>
        <row r="1606">
          <cell r="D1606" t="str">
            <v>INE142I01023</v>
          </cell>
          <cell r="E1606" t="str">
            <v>050201002</v>
          </cell>
          <cell r="F1606" t="str">
            <v>PHARMACEUTICALS</v>
          </cell>
          <cell r="G1606" t="str">
            <v>050201</v>
          </cell>
          <cell r="H1606" t="str">
            <v>PHARMACEUTICALS</v>
          </cell>
        </row>
        <row r="1607">
          <cell r="D1607" t="str">
            <v>INE187D01011</v>
          </cell>
          <cell r="E1607" t="str">
            <v>070101001</v>
          </cell>
          <cell r="F1607" t="str">
            <v>AUTO ANCILLARIES</v>
          </cell>
          <cell r="G1607" t="str">
            <v>070101</v>
          </cell>
          <cell r="H1607" t="str">
            <v>AUTO ANCILLARIES</v>
          </cell>
        </row>
        <row r="1608">
          <cell r="D1608" t="str">
            <v>INE502K01016</v>
          </cell>
          <cell r="E1608" t="str">
            <v>080104002</v>
          </cell>
          <cell r="F1608" t="str">
            <v>OTHER RECREATIONAL ACTIVITIES</v>
          </cell>
          <cell r="G1608" t="str">
            <v>080104</v>
          </cell>
          <cell r="H1608" t="str">
            <v>HOTELS/ RESORTS AND OTHER RECREATIONAL ACTIVITIES</v>
          </cell>
        </row>
        <row r="1609">
          <cell r="D1609" t="str">
            <v>INE627Z01019</v>
          </cell>
          <cell r="E1609" t="str">
            <v>080104002</v>
          </cell>
          <cell r="F1609" t="str">
            <v>OTHER RECREATIONAL ACTIVITIES</v>
          </cell>
          <cell r="G1609" t="str">
            <v>080104</v>
          </cell>
          <cell r="H1609" t="str">
            <v>HOTELS/ RESORTS AND OTHER RECREATIONAL ACTIVITIES</v>
          </cell>
        </row>
        <row r="1610">
          <cell r="D1610" t="str">
            <v>INE483C01032</v>
          </cell>
          <cell r="E1610" t="str">
            <v>060102004</v>
          </cell>
          <cell r="F1610" t="str">
            <v>SOFTWARE - TELECOM</v>
          </cell>
          <cell r="G1610" t="str">
            <v>060102</v>
          </cell>
          <cell r="H1610" t="str">
            <v>SOFTWARE</v>
          </cell>
        </row>
        <row r="1611">
          <cell r="D1611" t="str">
            <v>INE388G01018</v>
          </cell>
          <cell r="E1611" t="str">
            <v>070201001</v>
          </cell>
          <cell r="F1611" t="str">
            <v>CONSTRUCTION CIVIL</v>
          </cell>
          <cell r="G1611" t="str">
            <v>070201</v>
          </cell>
          <cell r="H1611" t="str">
            <v>CONSTRUCTION</v>
          </cell>
        </row>
        <row r="1612">
          <cell r="D1612" t="str">
            <v>INE555Z01012</v>
          </cell>
          <cell r="E1612" t="str">
            <v>080106002</v>
          </cell>
          <cell r="F1612" t="str">
            <v>LOGISTICS SOLUTION PROVIDER</v>
          </cell>
          <cell r="G1612" t="str">
            <v>080106</v>
          </cell>
          <cell r="H1612" t="str">
            <v>TRANSPORTATION</v>
          </cell>
        </row>
        <row r="1613">
          <cell r="D1613" t="str">
            <v>INE747K01017</v>
          </cell>
          <cell r="E1613" t="str">
            <v>070301004</v>
          </cell>
          <cell r="F1613" t="str">
            <v>POWER EQUIPMENT</v>
          </cell>
          <cell r="G1613" t="str">
            <v>070301</v>
          </cell>
          <cell r="H1613" t="str">
            <v>INDUSTRIAL CAPITAL GOODS</v>
          </cell>
        </row>
        <row r="1614">
          <cell r="D1614" t="str">
            <v>INE924H01018</v>
          </cell>
          <cell r="E1614" t="str">
            <v>070201001</v>
          </cell>
          <cell r="F1614" t="str">
            <v>CONSTRUCTION CIVIL</v>
          </cell>
          <cell r="G1614" t="str">
            <v>070201</v>
          </cell>
          <cell r="H1614" t="str">
            <v>CONSTRUCTION</v>
          </cell>
        </row>
        <row r="1615">
          <cell r="D1615" t="str">
            <v>INE488B01017</v>
          </cell>
          <cell r="E1615" t="str">
            <v>020202005</v>
          </cell>
          <cell r="F1615" t="str">
            <v>CONSUMER FOOD</v>
          </cell>
          <cell r="G1615" t="str">
            <v>020202</v>
          </cell>
          <cell r="H1615" t="str">
            <v>CONSUMER NON DURABLES</v>
          </cell>
        </row>
        <row r="1616">
          <cell r="D1616" t="str">
            <v>INE092A01019</v>
          </cell>
          <cell r="E1616" t="str">
            <v>010201001</v>
          </cell>
          <cell r="F1616" t="str">
            <v>CHEMICALS - INORGANIC</v>
          </cell>
          <cell r="G1616" t="str">
            <v>010201</v>
          </cell>
          <cell r="H1616" t="str">
            <v>CHEMICALS</v>
          </cell>
        </row>
        <row r="1617">
          <cell r="D1617" t="str">
            <v>INE493A01027</v>
          </cell>
          <cell r="E1617" t="str">
            <v>020202014</v>
          </cell>
          <cell r="F1617" t="str">
            <v>TEA &amp;  COFFEE</v>
          </cell>
          <cell r="G1617" t="str">
            <v>020202</v>
          </cell>
          <cell r="H1617" t="str">
            <v>CONSUMER NON DURABLES</v>
          </cell>
        </row>
        <row r="1618">
          <cell r="D1618" t="str">
            <v>INE151A01013</v>
          </cell>
          <cell r="E1618" t="str">
            <v>090102001</v>
          </cell>
          <cell r="F1618" t="str">
            <v>TELECOM - SERVICES</v>
          </cell>
          <cell r="G1618" t="str">
            <v>090102</v>
          </cell>
          <cell r="H1618" t="str">
            <v>TELECOM - SERVICES</v>
          </cell>
        </row>
        <row r="1619">
          <cell r="D1619" t="str">
            <v>INE192A01025</v>
          </cell>
          <cell r="E1619" t="str">
            <v>020202014</v>
          </cell>
          <cell r="F1619" t="str">
            <v>TEA &amp;  COFFEE</v>
          </cell>
          <cell r="G1619" t="str">
            <v>020202</v>
          </cell>
          <cell r="H1619" t="str">
            <v>CONSUMER NON DURABLES</v>
          </cell>
        </row>
        <row r="1620">
          <cell r="D1620" t="str">
            <v>INE670A01012</v>
          </cell>
          <cell r="E1620" t="str">
            <v>060102001</v>
          </cell>
          <cell r="F1620" t="str">
            <v>COMPUTERS - SOFTWARE</v>
          </cell>
          <cell r="G1620" t="str">
            <v>060102</v>
          </cell>
          <cell r="H1620" t="str">
            <v>SOFTWARE</v>
          </cell>
        </row>
        <row r="1621">
          <cell r="D1621" t="str">
            <v>INE672A01018</v>
          </cell>
          <cell r="E1621" t="str">
            <v>040102003</v>
          </cell>
          <cell r="F1621" t="str">
            <v>INVESTMENT COMPANIES</v>
          </cell>
          <cell r="G1621" t="str">
            <v>040102</v>
          </cell>
          <cell r="H1621" t="str">
            <v>FINANCE</v>
          </cell>
        </row>
        <row r="1622">
          <cell r="D1622" t="str">
            <v>INE056C01010</v>
          </cell>
          <cell r="E1622" t="str">
            <v>010401002</v>
          </cell>
          <cell r="F1622" t="str">
            <v>PIG IRON</v>
          </cell>
          <cell r="G1622" t="str">
            <v>010401</v>
          </cell>
          <cell r="H1622" t="str">
            <v>FERROUS METALS</v>
          </cell>
        </row>
        <row r="1623">
          <cell r="D1623" t="str">
            <v>INE155A01022</v>
          </cell>
          <cell r="E1623" t="str">
            <v>020101003</v>
          </cell>
          <cell r="F1623" t="str">
            <v>PASSENGER/UTILITY VEHICLES</v>
          </cell>
          <cell r="G1623" t="str">
            <v>020101</v>
          </cell>
          <cell r="H1623" t="str">
            <v>AUTO</v>
          </cell>
        </row>
        <row r="1624">
          <cell r="D1624" t="str">
            <v>IN9155A01020</v>
          </cell>
          <cell r="E1624" t="str">
            <v>020101003</v>
          </cell>
          <cell r="F1624" t="str">
            <v>PASSENGER/UTILITY VEHICLES</v>
          </cell>
          <cell r="G1624" t="str">
            <v>020101</v>
          </cell>
          <cell r="H1624" t="str">
            <v>AUTO</v>
          </cell>
        </row>
        <row r="1625">
          <cell r="D1625" t="str">
            <v>INE245A01021</v>
          </cell>
          <cell r="E1625" t="str">
            <v>030201001</v>
          </cell>
          <cell r="F1625" t="str">
            <v>POWER</v>
          </cell>
          <cell r="G1625" t="str">
            <v>030201</v>
          </cell>
          <cell r="H1625" t="str">
            <v>POWER</v>
          </cell>
        </row>
        <row r="1626">
          <cell r="D1626" t="str">
            <v>INE081A01012</v>
          </cell>
          <cell r="E1626" t="str">
            <v>010401004</v>
          </cell>
          <cell r="F1626" t="str">
            <v>STEEL</v>
          </cell>
          <cell r="G1626" t="str">
            <v>010401</v>
          </cell>
          <cell r="H1626" t="str">
            <v>FERROUS METALS</v>
          </cell>
        </row>
        <row r="1627">
          <cell r="D1627" t="str">
            <v>INE824B01021</v>
          </cell>
          <cell r="E1627" t="str">
            <v>010401004</v>
          </cell>
          <cell r="F1627" t="str">
            <v>STEEL</v>
          </cell>
          <cell r="G1627" t="str">
            <v>010401</v>
          </cell>
          <cell r="H1627" t="str">
            <v>FERROUS METALS</v>
          </cell>
        </row>
        <row r="1628">
          <cell r="D1628" t="str">
            <v>INE674A01014</v>
          </cell>
          <cell r="E1628" t="str">
            <v>010401003</v>
          </cell>
          <cell r="F1628" t="str">
            <v>SPONGE IRON</v>
          </cell>
          <cell r="G1628" t="str">
            <v>010401</v>
          </cell>
          <cell r="H1628" t="str">
            <v>FERROUS METALS</v>
          </cell>
        </row>
        <row r="1629">
          <cell r="D1629" t="str">
            <v>INE760L01018</v>
          </cell>
          <cell r="E1629" t="str">
            <v>020201005</v>
          </cell>
          <cell r="F1629" t="str">
            <v>GEMS, JEWELLERY AND WATCHES</v>
          </cell>
          <cell r="G1629" t="str">
            <v>020201</v>
          </cell>
          <cell r="H1629" t="str">
            <v>CONSUMER DURABLES</v>
          </cell>
        </row>
        <row r="1630">
          <cell r="D1630" t="str">
            <v>INE688A01022</v>
          </cell>
          <cell r="E1630" t="str">
            <v>080106002</v>
          </cell>
          <cell r="F1630" t="str">
            <v>LOGISTICS SOLUTION PROVIDER</v>
          </cell>
          <cell r="G1630" t="str">
            <v>080106</v>
          </cell>
          <cell r="H1630" t="str">
            <v>TRANSPORTATION</v>
          </cell>
        </row>
        <row r="1631">
          <cell r="D1631" t="str">
            <v>INE662L01016</v>
          </cell>
          <cell r="E1631" t="str">
            <v>070201003</v>
          </cell>
          <cell r="F1631" t="str">
            <v>RESIDENTIAL/COMMERCIAL/SEZ Project</v>
          </cell>
          <cell r="G1631" t="str">
            <v>070201</v>
          </cell>
          <cell r="H1631" t="str">
            <v>CONSTRUCTION</v>
          </cell>
        </row>
        <row r="1632">
          <cell r="D1632" t="str">
            <v>INE586V01016</v>
          </cell>
          <cell r="E1632" t="str">
            <v>080106002</v>
          </cell>
          <cell r="F1632" t="str">
            <v>LOGISTICS SOLUTION PROVIDER</v>
          </cell>
          <cell r="G1632" t="str">
            <v>080106</v>
          </cell>
          <cell r="H1632" t="str">
            <v>TRANSPORTATION</v>
          </cell>
        </row>
        <row r="1633">
          <cell r="D1633" t="str">
            <v>INE911B01018</v>
          </cell>
          <cell r="E1633" t="str">
            <v>040102004</v>
          </cell>
          <cell r="F1633" t="str">
            <v>NBFC</v>
          </cell>
          <cell r="G1633" t="str">
            <v>040102</v>
          </cell>
          <cell r="H1633" t="str">
            <v>FINANCE</v>
          </cell>
        </row>
        <row r="1634">
          <cell r="D1634" t="str">
            <v>INE778U01029</v>
          </cell>
          <cell r="E1634" t="str">
            <v>020401001</v>
          </cell>
          <cell r="F1634" t="str">
            <v>FABRICS AND GARMENTS</v>
          </cell>
          <cell r="G1634" t="str">
            <v>020401</v>
          </cell>
          <cell r="H1634" t="str">
            <v>TEXTILE PRODUCTS</v>
          </cell>
        </row>
        <row r="1635">
          <cell r="D1635" t="str">
            <v>INE822C01015</v>
          </cell>
          <cell r="E1635" t="str">
            <v>070302008</v>
          </cell>
          <cell r="F1635" t="str">
            <v>PACKAGING</v>
          </cell>
          <cell r="G1635" t="str">
            <v>070302</v>
          </cell>
          <cell r="H1635" t="str">
            <v>INDUSTRIAL PRODUCTS</v>
          </cell>
        </row>
        <row r="1636">
          <cell r="D1636" t="str">
            <v>INE467B01029</v>
          </cell>
          <cell r="E1636" t="str">
            <v>060102001</v>
          </cell>
          <cell r="F1636" t="str">
            <v>COMPUTERS - SOFTWARE</v>
          </cell>
          <cell r="G1636" t="str">
            <v>060102</v>
          </cell>
          <cell r="H1636" t="str">
            <v>SOFTWARE</v>
          </cell>
        </row>
        <row r="1637">
          <cell r="D1637" t="str">
            <v>INE419M01019</v>
          </cell>
          <cell r="E1637" t="str">
            <v>070301004</v>
          </cell>
          <cell r="F1637" t="str">
            <v>POWER EQUIPMENT</v>
          </cell>
          <cell r="G1637" t="str">
            <v>070301</v>
          </cell>
          <cell r="H1637" t="str">
            <v>INDUSTRIAL CAPITAL GOODS</v>
          </cell>
        </row>
        <row r="1638">
          <cell r="D1638" t="str">
            <v>INE985S01024</v>
          </cell>
          <cell r="E1638" t="str">
            <v>080107001</v>
          </cell>
          <cell r="F1638" t="str">
            <v>DIVERSIFIED COMMERCIAL SERVICES</v>
          </cell>
          <cell r="G1638" t="str">
            <v>080107</v>
          </cell>
          <cell r="H1638" t="str">
            <v>COMMERCIAL SERVICES</v>
          </cell>
        </row>
        <row r="1639">
          <cell r="D1639" t="str">
            <v>INE778A01021</v>
          </cell>
          <cell r="E1639" t="str">
            <v>070201003</v>
          </cell>
          <cell r="F1639" t="str">
            <v>RESIDENTIAL/COMMERCIAL/SEZ Project</v>
          </cell>
          <cell r="G1639" t="str">
            <v>070201</v>
          </cell>
          <cell r="H1639" t="str">
            <v>CONSTRUCTION</v>
          </cell>
        </row>
        <row r="1640">
          <cell r="D1640" t="str">
            <v>INE669C01036</v>
          </cell>
          <cell r="E1640" t="str">
            <v>060102001</v>
          </cell>
          <cell r="F1640" t="str">
            <v>COMPUTERS - SOFTWARE</v>
          </cell>
          <cell r="G1640" t="str">
            <v>060102</v>
          </cell>
          <cell r="H1640" t="str">
            <v>SOFTWARE</v>
          </cell>
        </row>
        <row r="1641">
          <cell r="D1641" t="str">
            <v>INE285K01026</v>
          </cell>
          <cell r="E1641" t="str">
            <v>070202001</v>
          </cell>
          <cell r="F1641" t="str">
            <v>ENGINEERING-DESIGNING-CONSTRUCTION</v>
          </cell>
          <cell r="G1641" t="str">
            <v>070202</v>
          </cell>
          <cell r="H1641" t="str">
            <v>CONSTRUCTION PROJECT</v>
          </cell>
        </row>
        <row r="1642">
          <cell r="D1642" t="str">
            <v>INE509K01011</v>
          </cell>
          <cell r="E1642" t="str">
            <v>070202001</v>
          </cell>
          <cell r="F1642" t="str">
            <v>ENGINEERING-DESIGNING-CONSTRUCTION</v>
          </cell>
          <cell r="G1642" t="str">
            <v>070202</v>
          </cell>
          <cell r="H1642" t="str">
            <v>CONSTRUCTION PROJECT</v>
          </cell>
        </row>
        <row r="1643">
          <cell r="D1643" t="str">
            <v>INE010J01012</v>
          </cell>
          <cell r="E1643" t="str">
            <v>090101002</v>
          </cell>
          <cell r="F1643" t="str">
            <v>TELECOM - CABLES</v>
          </cell>
          <cell r="G1643" t="str">
            <v>090101</v>
          </cell>
          <cell r="H1643" t="str">
            <v>TELECOM -  EQUIPMENT &amp; ACCESSORIES</v>
          </cell>
        </row>
        <row r="1644">
          <cell r="D1644" t="str">
            <v>INE869Y01010</v>
          </cell>
          <cell r="E1644" t="str">
            <v>020401003</v>
          </cell>
          <cell r="F1644" t="str">
            <v>TRADING - TEXTILES</v>
          </cell>
          <cell r="G1644" t="str">
            <v>020401</v>
          </cell>
          <cell r="H1644" t="str">
            <v>TEXTILE PRODUCTS</v>
          </cell>
        </row>
        <row r="1645">
          <cell r="D1645" t="str">
            <v>INE482B01010</v>
          </cell>
          <cell r="E1645" t="str">
            <v>060102003</v>
          </cell>
          <cell r="F1645" t="str">
            <v>IT ENABLED SERVICES - SOFTWARE</v>
          </cell>
          <cell r="G1645" t="str">
            <v>060102</v>
          </cell>
          <cell r="H1645" t="str">
            <v>SOFTWARE</v>
          </cell>
        </row>
        <row r="1646">
          <cell r="D1646" t="str">
            <v>INE435C01024</v>
          </cell>
          <cell r="E1646" t="str">
            <v>070201003</v>
          </cell>
          <cell r="F1646" t="str">
            <v>RESIDENTIAL/COMMERCIAL/SEZ Project</v>
          </cell>
          <cell r="G1646" t="str">
            <v>070201</v>
          </cell>
          <cell r="H1646" t="str">
            <v>CONSTRUCTION</v>
          </cell>
        </row>
        <row r="1647">
          <cell r="D1647" t="str">
            <v>INE141K01013</v>
          </cell>
          <cell r="E1647" t="str">
            <v>070302009</v>
          </cell>
          <cell r="F1647" t="str">
            <v>PLASTIC PRODUCTS</v>
          </cell>
          <cell r="G1647" t="str">
            <v>070302</v>
          </cell>
          <cell r="H1647" t="str">
            <v>INDUSTRIAL PRODUCTS</v>
          </cell>
        </row>
        <row r="1648">
          <cell r="D1648" t="str">
            <v>INE621L01012</v>
          </cell>
          <cell r="E1648" t="str">
            <v>070301001</v>
          </cell>
          <cell r="F1648" t="str">
            <v>ENGINEERING-DESIGNING-CONSTRUCTION</v>
          </cell>
          <cell r="G1648" t="str">
            <v>070301</v>
          </cell>
          <cell r="H1648" t="str">
            <v>INDUSTRIAL CAPITAL GOODS</v>
          </cell>
        </row>
        <row r="1649">
          <cell r="D1649" t="str">
            <v>INE305A01015</v>
          </cell>
          <cell r="E1649" t="str">
            <v>040102001</v>
          </cell>
          <cell r="F1649" t="str">
            <v>FINANCIAL INSTITUTION</v>
          </cell>
          <cell r="G1649" t="str">
            <v>040102</v>
          </cell>
          <cell r="H1649" t="str">
            <v>FINANCE</v>
          </cell>
        </row>
        <row r="1650">
          <cell r="D1650" t="str">
            <v>INE804H01012</v>
          </cell>
          <cell r="E1650" t="str">
            <v>040102004</v>
          </cell>
          <cell r="F1650" t="str">
            <v>NBFC</v>
          </cell>
          <cell r="G1650" t="str">
            <v>040102</v>
          </cell>
          <cell r="H1650" t="str">
            <v>FINANCE</v>
          </cell>
        </row>
        <row r="1651">
          <cell r="D1651" t="str">
            <v>INE797H01018</v>
          </cell>
          <cell r="E1651" t="str">
            <v>080104001</v>
          </cell>
          <cell r="F1651" t="str">
            <v>HOTELS/RESORTS</v>
          </cell>
          <cell r="G1651" t="str">
            <v>080104</v>
          </cell>
          <cell r="H1651" t="str">
            <v>HOTELS/ RESORTS AND OTHER RECREATIONAL ACTIVITIES</v>
          </cell>
        </row>
        <row r="1652">
          <cell r="D1652" t="str">
            <v>INE085J01014</v>
          </cell>
          <cell r="E1652" t="str">
            <v>020201005</v>
          </cell>
          <cell r="F1652" t="str">
            <v>GEMS, JEWELLERY AND WATCHES</v>
          </cell>
          <cell r="G1652" t="str">
            <v>020201</v>
          </cell>
          <cell r="H1652" t="str">
            <v>CONSUMER DURABLES</v>
          </cell>
        </row>
        <row r="1653">
          <cell r="D1653" t="str">
            <v>INE924D01017</v>
          </cell>
          <cell r="E1653" t="str">
            <v>040102007</v>
          </cell>
          <cell r="F1653" t="str">
            <v>STOCKBROKING AND ALLIED</v>
          </cell>
          <cell r="G1653" t="str">
            <v>040102</v>
          </cell>
          <cell r="H1653" t="str">
            <v>FINANCE</v>
          </cell>
        </row>
        <row r="1654">
          <cell r="D1654" t="str">
            <v>INE121N01019</v>
          </cell>
          <cell r="E1654" t="str">
            <v>080103002</v>
          </cell>
          <cell r="F1654" t="str">
            <v>ENGINEERING-DESIGNING-CONSTRUCTION</v>
          </cell>
          <cell r="G1654" t="str">
            <v>080103</v>
          </cell>
          <cell r="H1654" t="str">
            <v>ENGINEERING SERVICES</v>
          </cell>
        </row>
        <row r="1655">
          <cell r="D1655" t="str">
            <v>INE083B01016</v>
          </cell>
          <cell r="E1655" t="str">
            <v>050201002</v>
          </cell>
          <cell r="F1655" t="str">
            <v>PHARMACEUTICALS</v>
          </cell>
          <cell r="G1655" t="str">
            <v>050201</v>
          </cell>
          <cell r="H1655" t="str">
            <v>PHARMACEUTICALS</v>
          </cell>
        </row>
        <row r="1656">
          <cell r="D1656" t="str">
            <v>INE152A01029</v>
          </cell>
          <cell r="E1656" t="str">
            <v>070301003</v>
          </cell>
          <cell r="F1656" t="str">
            <v>INDUSTRIAL EQUIPMENT</v>
          </cell>
          <cell r="G1656" t="str">
            <v>070301</v>
          </cell>
          <cell r="H1656" t="str">
            <v>INDUSTRIAL CAPITAL GOODS</v>
          </cell>
        </row>
        <row r="1657">
          <cell r="D1657" t="str">
            <v>INE409A01015</v>
          </cell>
          <cell r="E1657" t="str">
            <v>020202013</v>
          </cell>
          <cell r="F1657" t="str">
            <v>SUGAR</v>
          </cell>
          <cell r="G1657" t="str">
            <v>020202</v>
          </cell>
          <cell r="H1657" t="str">
            <v>CONSUMER NON DURABLES</v>
          </cell>
        </row>
        <row r="1658">
          <cell r="D1658" t="str">
            <v>INE332A01027</v>
          </cell>
          <cell r="E1658" t="str">
            <v>080108001</v>
          </cell>
          <cell r="F1658" t="str">
            <v>DIVERSIFIED SERVICES</v>
          </cell>
          <cell r="G1658" t="str">
            <v>080108</v>
          </cell>
          <cell r="H1658" t="str">
            <v>SERVICES</v>
          </cell>
        </row>
        <row r="1659">
          <cell r="D1659" t="str">
            <v>INE480M01011</v>
          </cell>
          <cell r="E1659" t="str">
            <v>020401001</v>
          </cell>
          <cell r="F1659" t="str">
            <v>FABRICS AND GARMENTS</v>
          </cell>
          <cell r="G1659" t="str">
            <v>020401</v>
          </cell>
          <cell r="H1659" t="str">
            <v>TEXTILE PRODUCTS</v>
          </cell>
        </row>
        <row r="1660">
          <cell r="D1660" t="str">
            <v>INE594H01019</v>
          </cell>
          <cell r="E1660" t="str">
            <v>050101002</v>
          </cell>
          <cell r="F1660" t="str">
            <v>HEALTHCARE SERVICE PROVIDERS</v>
          </cell>
          <cell r="G1660" t="str">
            <v>050101</v>
          </cell>
          <cell r="H1660" t="str">
            <v>HEALTHCARE SERVICES</v>
          </cell>
        </row>
        <row r="1661">
          <cell r="D1661" t="str">
            <v>INE133E01013</v>
          </cell>
          <cell r="E1661" t="str">
            <v>020202003</v>
          </cell>
          <cell r="F1661" t="str">
            <v>BREW/DISTILLERIES</v>
          </cell>
          <cell r="G1661" t="str">
            <v>020202</v>
          </cell>
          <cell r="H1661" t="str">
            <v>CONSUMER NON DURABLES</v>
          </cell>
        </row>
        <row r="1662">
          <cell r="D1662" t="str">
            <v>INE484C01022</v>
          </cell>
          <cell r="E1662" t="str">
            <v>030103001</v>
          </cell>
          <cell r="F1662" t="str">
            <v>LUBRICANTS</v>
          </cell>
          <cell r="G1662" t="str">
            <v>030103</v>
          </cell>
          <cell r="H1662" t="str">
            <v>PETROLEUM PRODUCTS</v>
          </cell>
        </row>
        <row r="1663">
          <cell r="D1663" t="str">
            <v>INE545H01011</v>
          </cell>
          <cell r="E1663" t="str">
            <v>010401005</v>
          </cell>
          <cell r="F1663" t="str">
            <v>STEEL PRODUCTS</v>
          </cell>
          <cell r="G1663" t="str">
            <v>010401</v>
          </cell>
          <cell r="H1663" t="str">
            <v>FERROUS METALS</v>
          </cell>
        </row>
        <row r="1664">
          <cell r="D1664" t="str">
            <v>INE974X01010</v>
          </cell>
          <cell r="E1664" t="str">
            <v>070101001</v>
          </cell>
          <cell r="F1664" t="str">
            <v>AUTO ANCILLARIES</v>
          </cell>
          <cell r="G1664" t="str">
            <v>070101</v>
          </cell>
          <cell r="H1664" t="str">
            <v>AUTO ANCILLARIES</v>
          </cell>
        </row>
        <row r="1665">
          <cell r="D1665" t="str">
            <v>INE440L01017</v>
          </cell>
          <cell r="E1665" t="str">
            <v>070302009</v>
          </cell>
          <cell r="F1665" t="str">
            <v>PLASTIC PRODUCTS</v>
          </cell>
          <cell r="G1665" t="str">
            <v>070302</v>
          </cell>
          <cell r="H1665" t="str">
            <v>INDUSTRIAL PRODUCTS</v>
          </cell>
        </row>
        <row r="1666">
          <cell r="D1666" t="str">
            <v>INE806C01018</v>
          </cell>
          <cell r="E1666" t="str">
            <v>070301003</v>
          </cell>
          <cell r="F1666" t="str">
            <v>INDUSTRIAL EQUIPMENT</v>
          </cell>
          <cell r="G1666" t="str">
            <v>070301</v>
          </cell>
          <cell r="H1666" t="str">
            <v>INDUSTRIAL CAPITAL GOODS</v>
          </cell>
        </row>
        <row r="1667">
          <cell r="D1667" t="str">
            <v>INE289C01025</v>
          </cell>
          <cell r="E1667" t="str">
            <v>040102005</v>
          </cell>
          <cell r="F1667" t="str">
            <v>OTHER FINANCIAL SERVICES</v>
          </cell>
          <cell r="G1667" t="str">
            <v>040102</v>
          </cell>
          <cell r="H1667" t="str">
            <v>FINANCE</v>
          </cell>
        </row>
        <row r="1668">
          <cell r="D1668" t="str">
            <v>INE508G01029</v>
          </cell>
          <cell r="E1668" t="str">
            <v>070302009</v>
          </cell>
          <cell r="F1668" t="str">
            <v>PLASTIC PRODUCTS</v>
          </cell>
          <cell r="G1668" t="str">
            <v>070302</v>
          </cell>
          <cell r="H1668" t="str">
            <v>INDUSTRIAL PRODUCTS</v>
          </cell>
        </row>
        <row r="1669">
          <cell r="D1669" t="str">
            <v>INE325A01013</v>
          </cell>
          <cell r="E1669" t="str">
            <v>070302002</v>
          </cell>
          <cell r="F1669" t="str">
            <v>BEARINGS</v>
          </cell>
          <cell r="G1669" t="str">
            <v>070302</v>
          </cell>
          <cell r="H1669" t="str">
            <v>INDUSTRIAL PRODUCTS</v>
          </cell>
        </row>
        <row r="1670">
          <cell r="D1670" t="str">
            <v>INE422C01014</v>
          </cell>
          <cell r="E1670" t="str">
            <v>010401005</v>
          </cell>
          <cell r="F1670" t="str">
            <v>STEEL PRODUCTS</v>
          </cell>
          <cell r="G1670" t="str">
            <v>010401</v>
          </cell>
          <cell r="H1670" t="str">
            <v>FERROUS METALS</v>
          </cell>
        </row>
        <row r="1671">
          <cell r="D1671" t="str">
            <v>INE716B01011</v>
          </cell>
          <cell r="E1671" t="str">
            <v>020301002</v>
          </cell>
          <cell r="F1671" t="str">
            <v>FILM PRODUCTION, DISTRIBUTION &amp; EXHIBITION</v>
          </cell>
          <cell r="G1671" t="str">
            <v>020301</v>
          </cell>
          <cell r="H1671" t="str">
            <v>MEDIA &amp; ENTERTAINMENT</v>
          </cell>
        </row>
        <row r="1672">
          <cell r="D1672" t="str">
            <v>INE338A01024</v>
          </cell>
          <cell r="E1672" t="str">
            <v>010201002</v>
          </cell>
          <cell r="F1672" t="str">
            <v>CHEMICALS - ORGANIC</v>
          </cell>
          <cell r="G1672" t="str">
            <v>010201</v>
          </cell>
          <cell r="H1672" t="str">
            <v>CHEMICALS</v>
          </cell>
        </row>
        <row r="1673">
          <cell r="D1673" t="str">
            <v>INE238Y01018</v>
          </cell>
          <cell r="E1673" t="str">
            <v>070302009</v>
          </cell>
          <cell r="F1673" t="str">
            <v>PLASTIC PRODUCTS</v>
          </cell>
          <cell r="G1673" t="str">
            <v>070302</v>
          </cell>
          <cell r="H1673" t="str">
            <v>INDUSTRIAL PRODUCTS</v>
          </cell>
        </row>
        <row r="1674">
          <cell r="D1674" t="str">
            <v>INE319Y01016</v>
          </cell>
          <cell r="E1674" t="str">
            <v>070302004</v>
          </cell>
          <cell r="F1674" t="str">
            <v>CASTINGS/FORGINGS</v>
          </cell>
          <cell r="G1674" t="str">
            <v>070302</v>
          </cell>
          <cell r="H1674" t="str">
            <v>INDUSTRIAL PRODUCTS</v>
          </cell>
        </row>
        <row r="1675">
          <cell r="D1675" t="str">
            <v>INE280A01028</v>
          </cell>
          <cell r="E1675" t="str">
            <v>020201005</v>
          </cell>
          <cell r="F1675" t="str">
            <v>GEMS, JEWELLERY AND WATCHES</v>
          </cell>
          <cell r="G1675" t="str">
            <v>020201</v>
          </cell>
          <cell r="H1675" t="str">
            <v>CONSUMER DURABLES</v>
          </cell>
        </row>
        <row r="1676">
          <cell r="D1676" t="str">
            <v>INE759V01019</v>
          </cell>
          <cell r="E1676" t="str">
            <v>020203001</v>
          </cell>
          <cell r="F1676" t="str">
            <v>RETAILING</v>
          </cell>
          <cell r="G1676" t="str">
            <v>020203</v>
          </cell>
          <cell r="H1676" t="str">
            <v>RETAILING</v>
          </cell>
        </row>
        <row r="1677">
          <cell r="D1677" t="str">
            <v>INE148A01019</v>
          </cell>
          <cell r="E1677" t="str">
            <v>010201006</v>
          </cell>
          <cell r="F1677" t="str">
            <v>PETROCHEMICALS</v>
          </cell>
          <cell r="G1677" t="str">
            <v>010201</v>
          </cell>
          <cell r="H1677" t="str">
            <v>CHEMICALS</v>
          </cell>
        </row>
        <row r="1678">
          <cell r="D1678" t="str">
            <v>INE107A01015</v>
          </cell>
          <cell r="E1678" t="str">
            <v>010501001</v>
          </cell>
          <cell r="F1678" t="str">
            <v>PAPER AND PAPER PRODUCTS</v>
          </cell>
          <cell r="G1678" t="str">
            <v>010501</v>
          </cell>
          <cell r="H1678" t="str">
            <v>PAPER</v>
          </cell>
        </row>
        <row r="1679">
          <cell r="D1679" t="str">
            <v>INE141D01018</v>
          </cell>
          <cell r="E1679" t="str">
            <v>090101002</v>
          </cell>
          <cell r="F1679" t="str">
            <v>TELECOM - CABLES</v>
          </cell>
          <cell r="G1679" t="str">
            <v>090101</v>
          </cell>
          <cell r="H1679" t="str">
            <v>TELECOM -  EQUIPMENT &amp; ACCESSORIES</v>
          </cell>
        </row>
        <row r="1680">
          <cell r="D1680" t="str">
            <v>INE932C01012</v>
          </cell>
          <cell r="E1680" t="str">
            <v>020201011</v>
          </cell>
          <cell r="F1680" t="str">
            <v>PLASTIC PRODUCTS - CONSUMER</v>
          </cell>
          <cell r="G1680" t="str">
            <v>020201</v>
          </cell>
          <cell r="H1680" t="str">
            <v>CONSUMER DURABLES</v>
          </cell>
        </row>
        <row r="1681">
          <cell r="D1681" t="str">
            <v>INE685A01028</v>
          </cell>
          <cell r="E1681" t="str">
            <v>050201002</v>
          </cell>
          <cell r="F1681" t="str">
            <v>PHARMACEUTICALS</v>
          </cell>
          <cell r="G1681" t="str">
            <v>050201</v>
          </cell>
          <cell r="H1681" t="str">
            <v>PHARMACEUTICALS</v>
          </cell>
        </row>
        <row r="1682">
          <cell r="D1682" t="str">
            <v>INE813H01021</v>
          </cell>
          <cell r="E1682" t="str">
            <v>030201001</v>
          </cell>
          <cell r="F1682" t="str">
            <v>POWER</v>
          </cell>
          <cell r="G1682" t="str">
            <v>030201</v>
          </cell>
          <cell r="H1682" t="str">
            <v>POWER</v>
          </cell>
        </row>
        <row r="1683">
          <cell r="D1683" t="str">
            <v>INE336X01012</v>
          </cell>
          <cell r="E1683" t="str">
            <v>080106002</v>
          </cell>
          <cell r="F1683" t="str">
            <v>LOGISTICS SOLUTION PROVIDER</v>
          </cell>
          <cell r="G1683" t="str">
            <v>080106</v>
          </cell>
          <cell r="H1683" t="str">
            <v>TRANSPORTATION</v>
          </cell>
        </row>
        <row r="1684">
          <cell r="D1684" t="str">
            <v>INE486Y01013</v>
          </cell>
          <cell r="E1684" t="str">
            <v>080107001</v>
          </cell>
          <cell r="F1684" t="str">
            <v>DIVERSIFIED COMMERCIAL SERVICES</v>
          </cell>
          <cell r="G1684" t="str">
            <v>080107</v>
          </cell>
          <cell r="H1684" t="str">
            <v>COMMERCIAL SERVICES</v>
          </cell>
        </row>
        <row r="1685">
          <cell r="D1685" t="str">
            <v>INE413G01014</v>
          </cell>
          <cell r="E1685" t="str">
            <v>070302009</v>
          </cell>
          <cell r="F1685" t="str">
            <v>PLASTIC PRODUCTS</v>
          </cell>
          <cell r="G1685" t="str">
            <v>070302</v>
          </cell>
          <cell r="H1685" t="str">
            <v>INDUSTRIAL PRODUCTS</v>
          </cell>
        </row>
        <row r="1686">
          <cell r="D1686" t="str">
            <v>INE792X01016</v>
          </cell>
          <cell r="E1686" t="str">
            <v>080107001</v>
          </cell>
          <cell r="F1686" t="str">
            <v>DIVERSIFIED COMMERCIAL SERVICES</v>
          </cell>
          <cell r="G1686" t="str">
            <v>080107</v>
          </cell>
          <cell r="H1686" t="str">
            <v>COMMERCIAL SERVICES</v>
          </cell>
        </row>
        <row r="1687">
          <cell r="D1687" t="str">
            <v>INE040M01013</v>
          </cell>
          <cell r="E1687" t="str">
            <v>080102001</v>
          </cell>
          <cell r="F1687" t="str">
            <v>EDUCATION</v>
          </cell>
          <cell r="G1687" t="str">
            <v>080102</v>
          </cell>
          <cell r="H1687" t="str">
            <v>DIVERSIFIED CONSUMER SERVICES</v>
          </cell>
        </row>
        <row r="1688">
          <cell r="D1688" t="str">
            <v>INE00CA01015</v>
          </cell>
          <cell r="E1688" t="str">
            <v>060102003</v>
          </cell>
          <cell r="F1688" t="str">
            <v>IT ENABLED SERVICES - SOFTWARE</v>
          </cell>
          <cell r="G1688" t="str">
            <v>060102</v>
          </cell>
          <cell r="H1688" t="str">
            <v>SOFTWARE</v>
          </cell>
        </row>
        <row r="1689">
          <cell r="D1689" t="str">
            <v>INE849A01020</v>
          </cell>
          <cell r="E1689" t="str">
            <v>020203001</v>
          </cell>
          <cell r="F1689" t="str">
            <v>RETAILING</v>
          </cell>
          <cell r="G1689" t="str">
            <v>020203</v>
          </cell>
          <cell r="H1689" t="str">
            <v>RETAILING</v>
          </cell>
        </row>
        <row r="1690">
          <cell r="D1690" t="str">
            <v>INE391D01019</v>
          </cell>
          <cell r="E1690" t="str">
            <v>070301003</v>
          </cell>
          <cell r="F1690" t="str">
            <v>INDUSTRIAL EQUIPMENT</v>
          </cell>
          <cell r="G1690" t="str">
            <v>070301</v>
          </cell>
          <cell r="H1690" t="str">
            <v>INDUSTRIAL CAPITAL GOODS</v>
          </cell>
        </row>
        <row r="1691">
          <cell r="D1691" t="str">
            <v>INE064C01022</v>
          </cell>
          <cell r="E1691" t="str">
            <v>020401002</v>
          </cell>
          <cell r="F1691" t="str">
            <v>TEXTILES</v>
          </cell>
          <cell r="G1691" t="str">
            <v>020401</v>
          </cell>
          <cell r="H1691" t="str">
            <v>TEXTILE PRODUCTS</v>
          </cell>
        </row>
        <row r="1692">
          <cell r="D1692" t="str">
            <v>INE948A01012</v>
          </cell>
          <cell r="E1692" t="str">
            <v>060102001</v>
          </cell>
          <cell r="F1692" t="str">
            <v>COMPUTERS - SOFTWARE</v>
          </cell>
          <cell r="G1692" t="str">
            <v>060102</v>
          </cell>
          <cell r="H1692" t="str">
            <v>SOFTWARE</v>
          </cell>
        </row>
        <row r="1693">
          <cell r="D1693" t="str">
            <v>INE763I01026</v>
          </cell>
          <cell r="E1693" t="str">
            <v>070301004</v>
          </cell>
          <cell r="F1693" t="str">
            <v>POWER EQUIPMENT</v>
          </cell>
          <cell r="G1693" t="str">
            <v>070301</v>
          </cell>
          <cell r="H1693" t="str">
            <v>INDUSTRIAL CAPITAL GOODS</v>
          </cell>
        </row>
        <row r="1694">
          <cell r="D1694" t="str">
            <v>INE152M01016</v>
          </cell>
          <cell r="E1694" t="str">
            <v>070301004</v>
          </cell>
          <cell r="F1694" t="str">
            <v>POWER EQUIPMENT</v>
          </cell>
          <cell r="G1694" t="str">
            <v>070301</v>
          </cell>
          <cell r="H1694" t="str">
            <v>INDUSTRIAL CAPITAL GOODS</v>
          </cell>
        </row>
        <row r="1695">
          <cell r="D1695" t="str">
            <v>INE256C01024</v>
          </cell>
          <cell r="E1695" t="str">
            <v>020202013</v>
          </cell>
          <cell r="F1695" t="str">
            <v>SUGAR</v>
          </cell>
          <cell r="G1695" t="str">
            <v>020202</v>
          </cell>
          <cell r="H1695" t="str">
            <v>CONSUMER NON DURABLES</v>
          </cell>
        </row>
        <row r="1696">
          <cell r="D1696" t="str">
            <v>INE910C01018</v>
          </cell>
          <cell r="E1696" t="str">
            <v>050201002</v>
          </cell>
          <cell r="F1696" t="str">
            <v>PHARMACEUTICALS</v>
          </cell>
          <cell r="G1696" t="str">
            <v>050201</v>
          </cell>
          <cell r="H1696" t="str">
            <v>PHARMACEUTICALS</v>
          </cell>
        </row>
        <row r="1697">
          <cell r="D1697" t="str">
            <v>INE690A01010</v>
          </cell>
          <cell r="E1697" t="str">
            <v>020201008</v>
          </cell>
          <cell r="F1697" t="str">
            <v>HOUSEWARE</v>
          </cell>
          <cell r="G1697" t="str">
            <v>020201</v>
          </cell>
          <cell r="H1697" t="str">
            <v>CONSUMER DURABLES</v>
          </cell>
        </row>
        <row r="1698">
          <cell r="D1698" t="str">
            <v>INE592B01016</v>
          </cell>
          <cell r="E1698" t="str">
            <v>020402001</v>
          </cell>
          <cell r="F1698" t="str">
            <v>SPINNING-COTTON/BLENDED</v>
          </cell>
          <cell r="G1698" t="str">
            <v>020402</v>
          </cell>
          <cell r="H1698" t="str">
            <v>TEXTILES - COTTON</v>
          </cell>
        </row>
        <row r="1699">
          <cell r="D1699" t="str">
            <v>INE517B01013</v>
          </cell>
          <cell r="E1699" t="str">
            <v>090102001</v>
          </cell>
          <cell r="F1699" t="str">
            <v>TELECOM - SERVICES</v>
          </cell>
          <cell r="G1699" t="str">
            <v>090102</v>
          </cell>
          <cell r="H1699" t="str">
            <v>TELECOM - SERVICES</v>
          </cell>
        </row>
        <row r="1700">
          <cell r="D1700" t="str">
            <v>INE886H01027</v>
          </cell>
          <cell r="E1700" t="str">
            <v>020301006</v>
          </cell>
          <cell r="F1700" t="str">
            <v>TV BROADCASTING &amp; SOFTWARE PRODUCTION</v>
          </cell>
          <cell r="G1700" t="str">
            <v>020301</v>
          </cell>
          <cell r="H1700" t="str">
            <v>MEDIA &amp; ENTERTAINMENT</v>
          </cell>
        </row>
        <row r="1701">
          <cell r="D1701" t="str">
            <v>INE236G01019</v>
          </cell>
          <cell r="E1701" t="str">
            <v>060101001</v>
          </cell>
          <cell r="F1701" t="str">
            <v>COMPUTERS - HARDWARE</v>
          </cell>
          <cell r="G1701" t="str">
            <v>060101</v>
          </cell>
          <cell r="H1701" t="str">
            <v>HARDWARE</v>
          </cell>
        </row>
        <row r="1702">
          <cell r="D1702" t="str">
            <v>INE494B01023</v>
          </cell>
          <cell r="E1702" t="str">
            <v>020101002</v>
          </cell>
          <cell r="F1702" t="str">
            <v>MOTOR CYCLES/SCOOTERS</v>
          </cell>
          <cell r="G1702" t="str">
            <v>020101</v>
          </cell>
          <cell r="H1702" t="str">
            <v>AUTO</v>
          </cell>
        </row>
        <row r="1703">
          <cell r="D1703" t="str">
            <v>INE421C01016</v>
          </cell>
          <cell r="E1703" t="str">
            <v>070101006</v>
          </cell>
          <cell r="F1703" t="str">
            <v>TYRES &amp; ALLIED</v>
          </cell>
          <cell r="G1703" t="str">
            <v>070101</v>
          </cell>
          <cell r="H1703" t="str">
            <v>AUTO ANCILLARIES</v>
          </cell>
        </row>
        <row r="1704">
          <cell r="D1704" t="str">
            <v>INE038F01029</v>
          </cell>
          <cell r="E1704" t="str">
            <v>020301006</v>
          </cell>
          <cell r="F1704" t="str">
            <v>TV BROADCASTING &amp; SOFTWARE PRODUCTION</v>
          </cell>
          <cell r="G1704" t="str">
            <v>020301</v>
          </cell>
          <cell r="H1704" t="str">
            <v>MEDIA &amp; ENTERTAINMENT</v>
          </cell>
        </row>
        <row r="1705">
          <cell r="D1705" t="str">
            <v>INE871L01013</v>
          </cell>
          <cell r="E1705" t="str">
            <v>020301006</v>
          </cell>
          <cell r="F1705" t="str">
            <v>TV BROADCASTING &amp; SOFTWARE PRODUCTION</v>
          </cell>
          <cell r="G1705" t="str">
            <v>020301</v>
          </cell>
          <cell r="H1705" t="str">
            <v>MEDIA &amp; ENTERTAINMENT</v>
          </cell>
        </row>
        <row r="1706">
          <cell r="D1706" t="str">
            <v>INE615H01020</v>
          </cell>
          <cell r="E1706" t="str">
            <v>070301005</v>
          </cell>
          <cell r="F1706" t="str">
            <v>RAILWAYS WAGONS</v>
          </cell>
          <cell r="G1706" t="str">
            <v>070301</v>
          </cell>
          <cell r="H1706" t="str">
            <v>INDUSTRIAL CAPITAL GOODS</v>
          </cell>
        </row>
        <row r="1707">
          <cell r="D1707" t="str">
            <v>INE686F01025</v>
          </cell>
          <cell r="E1707" t="str">
            <v>020202003</v>
          </cell>
          <cell r="F1707" t="str">
            <v>BREW/DISTILLERIES</v>
          </cell>
          <cell r="G1707" t="str">
            <v>020202</v>
          </cell>
          <cell r="H1707" t="str">
            <v>CONSUMER NON DURABLES</v>
          </cell>
        </row>
        <row r="1708">
          <cell r="D1708" t="str">
            <v>INE139B01016</v>
          </cell>
          <cell r="E1708" t="str">
            <v>070101001</v>
          </cell>
          <cell r="F1708" t="str">
            <v>AUTO ANCILLARIES</v>
          </cell>
          <cell r="G1708" t="str">
            <v>070101</v>
          </cell>
          <cell r="H1708" t="str">
            <v>AUTO ANCILLARIES</v>
          </cell>
        </row>
        <row r="1709">
          <cell r="D1709" t="str">
            <v>INE00NI01015</v>
          </cell>
          <cell r="E1709" t="str">
            <v>010201004</v>
          </cell>
          <cell r="F1709" t="str">
            <v>DYES AND PIGMENTS</v>
          </cell>
          <cell r="G1709" t="str">
            <v>010201</v>
          </cell>
          <cell r="H1709" t="str">
            <v>CHEMICALS</v>
          </cell>
        </row>
        <row r="1710">
          <cell r="D1710" t="str">
            <v>INE691A01018</v>
          </cell>
          <cell r="E1710" t="str">
            <v>040101001</v>
          </cell>
          <cell r="F1710" t="str">
            <v>BANKS</v>
          </cell>
          <cell r="G1710" t="str">
            <v>040101</v>
          </cell>
          <cell r="H1710" t="str">
            <v>BANKS</v>
          </cell>
        </row>
        <row r="1711">
          <cell r="D1711" t="str">
            <v>INE516A01017</v>
          </cell>
          <cell r="E1711" t="str">
            <v>070302008</v>
          </cell>
          <cell r="F1711" t="str">
            <v>PACKAGING</v>
          </cell>
          <cell r="G1711" t="str">
            <v>070302</v>
          </cell>
          <cell r="H1711" t="str">
            <v>INDUSTRIAL PRODUCTS</v>
          </cell>
        </row>
        <row r="1712">
          <cell r="D1712" t="str">
            <v>INE527H01019</v>
          </cell>
          <cell r="E1712" t="str">
            <v>020301002</v>
          </cell>
          <cell r="F1712" t="str">
            <v>FILM PRODUCTION, DISTRIBUTION &amp; EXHIBITION</v>
          </cell>
          <cell r="G1712" t="str">
            <v>020301</v>
          </cell>
          <cell r="H1712" t="str">
            <v>MEDIA &amp; ENTERTAINMENT</v>
          </cell>
        </row>
        <row r="1713">
          <cell r="D1713" t="str">
            <v>INE071E01023</v>
          </cell>
          <cell r="E1713" t="str">
            <v>020202013</v>
          </cell>
          <cell r="F1713" t="str">
            <v>SUGAR</v>
          </cell>
          <cell r="G1713" t="str">
            <v>020202</v>
          </cell>
          <cell r="H1713" t="str">
            <v>CONSUMER NON DURABLES</v>
          </cell>
        </row>
        <row r="1714">
          <cell r="D1714" t="str">
            <v>INE899L01022</v>
          </cell>
          <cell r="E1714" t="str">
            <v>070301004</v>
          </cell>
          <cell r="F1714" t="str">
            <v>POWER EQUIPMENT</v>
          </cell>
          <cell r="G1714" t="str">
            <v>070301</v>
          </cell>
          <cell r="H1714" t="str">
            <v>INDUSTRIAL CAPITAL GOODS</v>
          </cell>
        </row>
        <row r="1715">
          <cell r="D1715" t="str">
            <v>INE334L01012</v>
          </cell>
          <cell r="E1715" t="str">
            <v>040102004</v>
          </cell>
          <cell r="F1715" t="str">
            <v>NBFC</v>
          </cell>
          <cell r="G1715" t="str">
            <v>040102</v>
          </cell>
          <cell r="H1715" t="str">
            <v>FINANCE</v>
          </cell>
        </row>
        <row r="1716">
          <cell r="D1716" t="str">
            <v>INE551W01018</v>
          </cell>
          <cell r="E1716" t="str">
            <v>040101001</v>
          </cell>
          <cell r="F1716" t="str">
            <v>BANKS</v>
          </cell>
          <cell r="G1716" t="str">
            <v>040101</v>
          </cell>
          <cell r="H1716" t="str">
            <v>BANKS</v>
          </cell>
        </row>
        <row r="1717">
          <cell r="D1717" t="str">
            <v>INE481G01011</v>
          </cell>
          <cell r="E1717" t="str">
            <v>010101001</v>
          </cell>
          <cell r="F1717" t="str">
            <v>CEMENT</v>
          </cell>
          <cell r="G1717" t="str">
            <v>010101</v>
          </cell>
          <cell r="H1717" t="str">
            <v>CEMENT</v>
          </cell>
        </row>
        <row r="1718">
          <cell r="D1718" t="str">
            <v>INE864B01027</v>
          </cell>
          <cell r="E1718" t="str">
            <v>020202005</v>
          </cell>
          <cell r="F1718" t="str">
            <v>CONSUMER FOOD</v>
          </cell>
          <cell r="G1718" t="str">
            <v>020202</v>
          </cell>
          <cell r="H1718" t="str">
            <v>CONSUMER NON DURABLES</v>
          </cell>
        </row>
        <row r="1719">
          <cell r="D1719" t="str">
            <v>INE240C01028</v>
          </cell>
          <cell r="E1719" t="str">
            <v>060102002</v>
          </cell>
          <cell r="F1719" t="str">
            <v>IT EDUCATION</v>
          </cell>
          <cell r="G1719" t="str">
            <v>060102</v>
          </cell>
          <cell r="H1719" t="str">
            <v>SOFTWARE</v>
          </cell>
        </row>
        <row r="1720">
          <cell r="D1720" t="str">
            <v>INE351A01035</v>
          </cell>
          <cell r="E1720" t="str">
            <v>050201002</v>
          </cell>
          <cell r="F1720" t="str">
            <v>PHARMACEUTICALS</v>
          </cell>
          <cell r="G1720" t="str">
            <v>050201</v>
          </cell>
          <cell r="H1720" t="str">
            <v>PHARMACEUTICALS</v>
          </cell>
        </row>
        <row r="1721">
          <cell r="D1721" t="str">
            <v>INE037A01022</v>
          </cell>
          <cell r="E1721" t="str">
            <v>080105001</v>
          </cell>
          <cell r="F1721" t="str">
            <v>TRADING</v>
          </cell>
          <cell r="G1721" t="str">
            <v>080105</v>
          </cell>
          <cell r="H1721" t="str">
            <v>TRADING</v>
          </cell>
        </row>
        <row r="1722">
          <cell r="D1722" t="str">
            <v>INE481Z01011</v>
          </cell>
          <cell r="E1722" t="str">
            <v>090102001</v>
          </cell>
          <cell r="F1722" t="str">
            <v>TELECOM - SERVICES</v>
          </cell>
          <cell r="G1722" t="str">
            <v>090102</v>
          </cell>
          <cell r="H1722" t="str">
            <v>TELECOM - SERVICES</v>
          </cell>
        </row>
        <row r="1723">
          <cell r="D1723" t="str">
            <v>INE692A01016</v>
          </cell>
          <cell r="E1723" t="str">
            <v>040101001</v>
          </cell>
          <cell r="F1723" t="str">
            <v>BANKS</v>
          </cell>
          <cell r="G1723" t="str">
            <v>040101</v>
          </cell>
          <cell r="H1723" t="str">
            <v>BANKS</v>
          </cell>
        </row>
        <row r="1724">
          <cell r="D1724" t="str">
            <v>INE950G01023</v>
          </cell>
          <cell r="E1724" t="str">
            <v>020201012</v>
          </cell>
          <cell r="F1724" t="str">
            <v>PLYWOOD BOARDS/ LAMINATES</v>
          </cell>
          <cell r="G1724" t="str">
            <v>020201</v>
          </cell>
          <cell r="H1724" t="str">
            <v>CONSUMER DURABLES</v>
          </cell>
        </row>
        <row r="1725">
          <cell r="D1725" t="str">
            <v>INE694A01020</v>
          </cell>
          <cell r="E1725" t="str">
            <v>070201003</v>
          </cell>
          <cell r="F1725" t="str">
            <v>RESIDENTIAL/COMMERCIAL/SEZ Project</v>
          </cell>
          <cell r="G1725" t="str">
            <v>070201</v>
          </cell>
          <cell r="H1725" t="str">
            <v>CONSTRUCTION</v>
          </cell>
        </row>
        <row r="1726">
          <cell r="D1726" t="str">
            <v>INE368U01011</v>
          </cell>
          <cell r="E1726" t="str">
            <v>020401002</v>
          </cell>
          <cell r="F1726" t="str">
            <v>TEXTILES</v>
          </cell>
          <cell r="G1726" t="str">
            <v>020401</v>
          </cell>
          <cell r="H1726" t="str">
            <v>TEXTILE PRODUCTS</v>
          </cell>
        </row>
        <row r="1727">
          <cell r="D1727" t="str">
            <v>INE458F01011</v>
          </cell>
          <cell r="E1727" t="str">
            <v>020202014</v>
          </cell>
          <cell r="F1727" t="str">
            <v>TEA &amp;  COFFEE</v>
          </cell>
          <cell r="G1727" t="str">
            <v>020202</v>
          </cell>
          <cell r="H1727" t="str">
            <v>CONSUMER NON DURABLES</v>
          </cell>
        </row>
        <row r="1728">
          <cell r="D1728" t="str">
            <v>INE466H01028</v>
          </cell>
          <cell r="E1728" t="str">
            <v>070201001</v>
          </cell>
          <cell r="F1728" t="str">
            <v>CONSTRUCTION CIVIL</v>
          </cell>
          <cell r="G1728" t="str">
            <v>070201</v>
          </cell>
          <cell r="H1728" t="str">
            <v>CONSTRUCTION</v>
          </cell>
        </row>
        <row r="1729">
          <cell r="D1729" t="str">
            <v>INE562X01013</v>
          </cell>
          <cell r="E1729" t="str">
            <v>070202001</v>
          </cell>
          <cell r="F1729" t="str">
            <v>ENGINEERING-DESIGNING-CONSTRUCTION</v>
          </cell>
          <cell r="G1729" t="str">
            <v>070202</v>
          </cell>
          <cell r="H1729" t="str">
            <v>CONSTRUCTION PROJECT</v>
          </cell>
        </row>
        <row r="1730">
          <cell r="D1730" t="str">
            <v>INE279A01012</v>
          </cell>
          <cell r="E1730" t="str">
            <v>070302003</v>
          </cell>
          <cell r="F1730" t="str">
            <v>CABLES - ELECTRICALS</v>
          </cell>
          <cell r="G1730" t="str">
            <v>070302</v>
          </cell>
          <cell r="H1730" t="str">
            <v>INDUSTRIAL PRODUCTS</v>
          </cell>
        </row>
        <row r="1731">
          <cell r="D1731" t="str">
            <v>INE03V001013</v>
          </cell>
          <cell r="E1731" t="str">
            <v>020202011</v>
          </cell>
          <cell r="F1731" t="str">
            <v>PHOTOGRAPHIC PRODUCTS</v>
          </cell>
          <cell r="G1731" t="str">
            <v>020202</v>
          </cell>
          <cell r="H1731" t="str">
            <v>CONSUMER NON DURABLES</v>
          </cell>
        </row>
        <row r="1732">
          <cell r="D1732" t="str">
            <v>INE628A01036</v>
          </cell>
          <cell r="E1732" t="str">
            <v>010302001</v>
          </cell>
          <cell r="F1732" t="str">
            <v>PESTICIDES AND AGROCHEMICALS</v>
          </cell>
          <cell r="G1732" t="str">
            <v>010302</v>
          </cell>
          <cell r="H1732" t="str">
            <v>PESTICIDES</v>
          </cell>
        </row>
        <row r="1733">
          <cell r="D1733" t="str">
            <v>INE568Z01015</v>
          </cell>
          <cell r="E1733" t="str">
            <v>070101001</v>
          </cell>
          <cell r="F1733" t="str">
            <v>AUTO ANCILLARIES</v>
          </cell>
          <cell r="G1733" t="str">
            <v>070101</v>
          </cell>
          <cell r="H1733" t="str">
            <v>AUTO ANCILLARIES</v>
          </cell>
        </row>
        <row r="1734">
          <cell r="D1734" t="str">
            <v>INE550C01020</v>
          </cell>
          <cell r="E1734" t="str">
            <v>070301004</v>
          </cell>
          <cell r="F1734" t="str">
            <v>POWER EQUIPMENT</v>
          </cell>
          <cell r="G1734" t="str">
            <v>070301</v>
          </cell>
          <cell r="H1734" t="str">
            <v>INDUSTRIAL CAPITAL GOODS</v>
          </cell>
        </row>
        <row r="1735">
          <cell r="D1735" t="str">
            <v>INE228A01035</v>
          </cell>
          <cell r="E1735" t="str">
            <v>010401005</v>
          </cell>
          <cell r="F1735" t="str">
            <v>STEEL PRODUCTS</v>
          </cell>
          <cell r="G1735" t="str">
            <v>010401</v>
          </cell>
          <cell r="H1735" t="str">
            <v>FERROUS METALS</v>
          </cell>
        </row>
        <row r="1736">
          <cell r="D1736" t="str">
            <v>INE699A01011</v>
          </cell>
          <cell r="E1736" t="str">
            <v>010401005</v>
          </cell>
          <cell r="F1736" t="str">
            <v>STEEL PRODUCTS</v>
          </cell>
          <cell r="G1736" t="str">
            <v>010401</v>
          </cell>
          <cell r="H1736" t="str">
            <v>FERROUS METALS</v>
          </cell>
        </row>
        <row r="1737">
          <cell r="D1737" t="str">
            <v>INE786F01031</v>
          </cell>
          <cell r="E1737" t="str">
            <v>020202013</v>
          </cell>
          <cell r="F1737" t="str">
            <v>SUGAR</v>
          </cell>
          <cell r="G1737" t="str">
            <v>020202</v>
          </cell>
          <cell r="H1737" t="str">
            <v>CONSUMER NON DURABLES</v>
          </cell>
        </row>
        <row r="1738">
          <cell r="D1738" t="str">
            <v>INE292A01023</v>
          </cell>
          <cell r="E1738" t="str">
            <v>010401005</v>
          </cell>
          <cell r="F1738" t="str">
            <v>STEEL PRODUCTS</v>
          </cell>
          <cell r="G1738" t="str">
            <v>010401</v>
          </cell>
          <cell r="H1738" t="str">
            <v>FERROUS METALS</v>
          </cell>
        </row>
        <row r="1739">
          <cell r="D1739" t="str">
            <v>INE00F301010</v>
          </cell>
          <cell r="E1739" t="str">
            <v>070101001</v>
          </cell>
          <cell r="F1739" t="str">
            <v>AUTO ANCILLARIES</v>
          </cell>
          <cell r="G1739" t="str">
            <v>070101</v>
          </cell>
          <cell r="H1739" t="str">
            <v>AUTO ANCILLARIES</v>
          </cell>
        </row>
        <row r="1740">
          <cell r="D1740" t="str">
            <v>INE945H01013</v>
          </cell>
          <cell r="E1740" t="str">
            <v>020203001</v>
          </cell>
          <cell r="F1740" t="str">
            <v>RETAILING</v>
          </cell>
          <cell r="G1740" t="str">
            <v>020203</v>
          </cell>
          <cell r="H1740" t="str">
            <v>RETAILING</v>
          </cell>
        </row>
        <row r="1741">
          <cell r="D1741" t="str">
            <v>INE694D01016</v>
          </cell>
          <cell r="E1741" t="str">
            <v>020202005</v>
          </cell>
          <cell r="F1741" t="str">
            <v>CONSUMER FOOD</v>
          </cell>
          <cell r="G1741" t="str">
            <v>020202</v>
          </cell>
          <cell r="H1741" t="str">
            <v>CONSUMER NON DURABLES</v>
          </cell>
        </row>
        <row r="1742">
          <cell r="D1742" t="str">
            <v>INE884A01019</v>
          </cell>
          <cell r="E1742" t="str">
            <v>020203001</v>
          </cell>
          <cell r="F1742" t="str">
            <v>RETAILING</v>
          </cell>
          <cell r="G1742" t="str">
            <v>020203</v>
          </cell>
          <cell r="H1742" t="str">
            <v>RETAILING</v>
          </cell>
        </row>
        <row r="1743">
          <cell r="D1743" t="str">
            <v>INE972X01014</v>
          </cell>
          <cell r="E1743" t="str">
            <v>050201002</v>
          </cell>
          <cell r="F1743" t="str">
            <v>PHARMACEUTICALS</v>
          </cell>
          <cell r="G1743" t="str">
            <v>050201</v>
          </cell>
          <cell r="H1743" t="str">
            <v>PHARMACEUTICALS</v>
          </cell>
        </row>
        <row r="1744">
          <cell r="D1744" t="str">
            <v>INE051B01021</v>
          </cell>
          <cell r="E1744" t="str">
            <v>060102003</v>
          </cell>
          <cell r="F1744" t="str">
            <v>IT ENABLED SERVICES - SOFTWARE</v>
          </cell>
          <cell r="G1744" t="str">
            <v>060102</v>
          </cell>
          <cell r="H1744" t="str">
            <v>SOFTWARE</v>
          </cell>
        </row>
        <row r="1745">
          <cell r="D1745" t="str">
            <v>INE116G01013</v>
          </cell>
          <cell r="E1745" t="str">
            <v>020403001</v>
          </cell>
          <cell r="F1745" t="str">
            <v>MAN MADE FIBRES/BLENDED</v>
          </cell>
          <cell r="G1745" t="str">
            <v>020403</v>
          </cell>
          <cell r="H1745" t="str">
            <v>TEXTILES - SYNTHETIC</v>
          </cell>
        </row>
        <row r="1746">
          <cell r="D1746" t="str">
            <v>INE835A01011</v>
          </cell>
          <cell r="E1746" t="str">
            <v>020402001</v>
          </cell>
          <cell r="F1746" t="str">
            <v>SPINNING-COTTON/BLENDED</v>
          </cell>
          <cell r="G1746" t="str">
            <v>020402</v>
          </cell>
          <cell r="H1746" t="str">
            <v>TEXTILES - COTTON</v>
          </cell>
        </row>
        <row r="1747">
          <cell r="D1747" t="str">
            <v>INE665L01035</v>
          </cell>
          <cell r="E1747" t="str">
            <v>070101001</v>
          </cell>
          <cell r="F1747" t="str">
            <v>AUTO ANCILLARIES</v>
          </cell>
          <cell r="G1747" t="str">
            <v>070101</v>
          </cell>
          <cell r="H1747" t="str">
            <v>AUTO ANCILLARIES</v>
          </cell>
        </row>
        <row r="1748">
          <cell r="D1748" t="str">
            <v>INE068Z01016</v>
          </cell>
          <cell r="E1748" t="str">
            <v>020202012</v>
          </cell>
          <cell r="F1748" t="str">
            <v>PRINTING &amp; STATIONERY</v>
          </cell>
          <cell r="G1748" t="str">
            <v>020202</v>
          </cell>
          <cell r="H1748" t="str">
            <v>CONSUMER NON DURABLES</v>
          </cell>
        </row>
        <row r="1749">
          <cell r="D1749" t="str">
            <v>INE893I01013</v>
          </cell>
          <cell r="E1749" t="str">
            <v>070202001</v>
          </cell>
          <cell r="F1749" t="str">
            <v>ENGINEERING-DESIGNING-CONSTRUCTION</v>
          </cell>
          <cell r="G1749" t="str">
            <v>070202</v>
          </cell>
          <cell r="H1749" t="str">
            <v>CONSTRUCTION PROJECT</v>
          </cell>
        </row>
        <row r="1750">
          <cell r="D1750" t="str">
            <v>INE590L01019</v>
          </cell>
          <cell r="E1750" t="str">
            <v>010401003</v>
          </cell>
          <cell r="F1750" t="str">
            <v>SPONGE IRON</v>
          </cell>
          <cell r="G1750" t="str">
            <v>010401</v>
          </cell>
          <cell r="H1750" t="str">
            <v>FERROUS METALS</v>
          </cell>
        </row>
        <row r="1751">
          <cell r="D1751" t="str">
            <v>INE200M01013</v>
          </cell>
          <cell r="E1751" t="str">
            <v>020202005</v>
          </cell>
          <cell r="F1751" t="str">
            <v>CONSUMER FOOD</v>
          </cell>
          <cell r="G1751" t="str">
            <v>020202</v>
          </cell>
          <cell r="H1751" t="str">
            <v>CONSUMER NON DURABLES</v>
          </cell>
        </row>
        <row r="1752">
          <cell r="D1752" t="str">
            <v>INE098201010</v>
          </cell>
          <cell r="E1752" t="str">
            <v>020401001</v>
          </cell>
          <cell r="F1752" t="str">
            <v>FABRICS AND GARMENTS</v>
          </cell>
          <cell r="G1752" t="str">
            <v>020401</v>
          </cell>
          <cell r="H1752" t="str">
            <v>TEXTILE PRODUCTS</v>
          </cell>
        </row>
        <row r="1753">
          <cell r="D1753" t="str">
            <v>INE205A01025</v>
          </cell>
          <cell r="E1753" t="str">
            <v>010403001</v>
          </cell>
          <cell r="F1753" t="str">
            <v>ALUMINIUM</v>
          </cell>
          <cell r="G1753" t="str">
            <v>010403</v>
          </cell>
          <cell r="H1753" t="str">
            <v>NON - FERROUS METALS</v>
          </cell>
        </row>
        <row r="1754">
          <cell r="D1754" t="str">
            <v>INE398A01010</v>
          </cell>
          <cell r="E1754" t="str">
            <v>020202005</v>
          </cell>
          <cell r="F1754" t="str">
            <v>CONSUMER FOOD</v>
          </cell>
          <cell r="G1754" t="str">
            <v>020202</v>
          </cell>
          <cell r="H1754" t="str">
            <v>CONSUMER NON DURABLES</v>
          </cell>
        </row>
        <row r="1755">
          <cell r="D1755" t="str">
            <v>INE411B01019</v>
          </cell>
          <cell r="E1755" t="str">
            <v>050201002</v>
          </cell>
          <cell r="F1755" t="str">
            <v>PHARMACEUTICALS</v>
          </cell>
          <cell r="G1755" t="str">
            <v>050201</v>
          </cell>
          <cell r="H1755" t="str">
            <v>PHARMACEUTICALS</v>
          </cell>
        </row>
        <row r="1756">
          <cell r="D1756" t="str">
            <v>INE709Z01015</v>
          </cell>
          <cell r="E1756" t="str">
            <v>020401002</v>
          </cell>
          <cell r="F1756" t="str">
            <v>TEXTILES</v>
          </cell>
          <cell r="G1756" t="str">
            <v>020401</v>
          </cell>
          <cell r="H1756" t="str">
            <v>TEXTILE PRODUCTS</v>
          </cell>
        </row>
        <row r="1757">
          <cell r="D1757" t="str">
            <v>INE188Y01015</v>
          </cell>
          <cell r="E1757" t="str">
            <v>020301007</v>
          </cell>
          <cell r="F1757" t="str">
            <v>ADVERTISING</v>
          </cell>
          <cell r="G1757" t="str">
            <v>020301</v>
          </cell>
          <cell r="H1757" t="str">
            <v>MEDIA &amp; ENTERTAINMENT</v>
          </cell>
        </row>
        <row r="1758">
          <cell r="D1758" t="str">
            <v>INE386A01015</v>
          </cell>
          <cell r="E1758" t="str">
            <v>070302010</v>
          </cell>
          <cell r="F1758" t="str">
            <v>REFRACTORIES</v>
          </cell>
          <cell r="G1758" t="str">
            <v>070302</v>
          </cell>
          <cell r="H1758" t="str">
            <v>INDUSTRIAL PRODUCTS</v>
          </cell>
        </row>
        <row r="1759">
          <cell r="D1759" t="str">
            <v>INE918N01018</v>
          </cell>
          <cell r="E1759" t="str">
            <v>070302003</v>
          </cell>
          <cell r="F1759" t="str">
            <v>CABLES - ELECTRICALS</v>
          </cell>
          <cell r="G1759" t="str">
            <v>070302</v>
          </cell>
          <cell r="H1759" t="str">
            <v>INDUSTRIAL PRODUCTS</v>
          </cell>
        </row>
        <row r="1760">
          <cell r="D1760" t="str">
            <v>INE951I01027</v>
          </cell>
          <cell r="E1760" t="str">
            <v>020201002</v>
          </cell>
          <cell r="F1760" t="str">
            <v>CONSUMER ELECTRONICS</v>
          </cell>
          <cell r="G1760" t="str">
            <v>020201</v>
          </cell>
          <cell r="H1760" t="str">
            <v>CONSUMER DURABLES</v>
          </cell>
        </row>
        <row r="1761">
          <cell r="D1761" t="str">
            <v>INE701A01023</v>
          </cell>
          <cell r="E1761" t="str">
            <v>040102004</v>
          </cell>
          <cell r="F1761" t="str">
            <v>NBFC</v>
          </cell>
          <cell r="G1761" t="str">
            <v>040102</v>
          </cell>
          <cell r="H1761" t="str">
            <v>FINANCE</v>
          </cell>
        </row>
        <row r="1762">
          <cell r="D1762" t="str">
            <v>INE048C01017</v>
          </cell>
          <cell r="E1762" t="str">
            <v>080104001</v>
          </cell>
          <cell r="F1762" t="str">
            <v>HOTELS/RESORTS</v>
          </cell>
          <cell r="G1762" t="str">
            <v>080104</v>
          </cell>
          <cell r="H1762" t="str">
            <v>HOTELS/ RESORTS AND OTHER RECREATIONAL ACTIVITIES</v>
          </cell>
        </row>
        <row r="1763">
          <cell r="D1763" t="str">
            <v>INE703A01011</v>
          </cell>
          <cell r="E1763" t="str">
            <v>020201002</v>
          </cell>
          <cell r="F1763" t="str">
            <v>CONSUMER ELECTRONICS</v>
          </cell>
          <cell r="G1763" t="str">
            <v>020201</v>
          </cell>
          <cell r="H1763" t="str">
            <v>CONSUMER DURABLES</v>
          </cell>
        </row>
        <row r="1764">
          <cell r="D1764" t="str">
            <v>INE632C01026</v>
          </cell>
          <cell r="E1764" t="str">
            <v>010201003</v>
          </cell>
          <cell r="F1764" t="str">
            <v>CHEMICALS - SPECIALITY</v>
          </cell>
          <cell r="G1764" t="str">
            <v>010201</v>
          </cell>
          <cell r="H1764" t="str">
            <v>CHEMICALS</v>
          </cell>
        </row>
        <row r="1765">
          <cell r="D1765" t="str">
            <v>INE159N01027</v>
          </cell>
          <cell r="E1765" t="str">
            <v>040102004</v>
          </cell>
          <cell r="F1765" t="str">
            <v>NBFC</v>
          </cell>
          <cell r="G1765" t="str">
            <v>040102</v>
          </cell>
          <cell r="H1765" t="str">
            <v>FINANCE</v>
          </cell>
        </row>
        <row r="1766">
          <cell r="D1766" t="str">
            <v>INE806A01020</v>
          </cell>
          <cell r="E1766" t="str">
            <v>010201003</v>
          </cell>
          <cell r="F1766" t="str">
            <v>CHEMICALS - SPECIALITY</v>
          </cell>
          <cell r="G1766" t="str">
            <v>010201</v>
          </cell>
          <cell r="H1766" t="str">
            <v>CHEMICALS</v>
          </cell>
        </row>
        <row r="1767">
          <cell r="D1767" t="str">
            <v>INE161L01027</v>
          </cell>
          <cell r="E1767" t="str">
            <v>070302009</v>
          </cell>
          <cell r="F1767" t="str">
            <v>PLASTIC PRODUCTS</v>
          </cell>
          <cell r="G1767" t="str">
            <v>070302</v>
          </cell>
          <cell r="H1767" t="str">
            <v>INDUSTRIAL PRODUCTS</v>
          </cell>
        </row>
        <row r="1768">
          <cell r="D1768" t="str">
            <v>INE767B01022</v>
          </cell>
          <cell r="E1768" t="str">
            <v>010302001</v>
          </cell>
          <cell r="F1768" t="str">
            <v>PESTICIDES AND AGROCHEMICALS</v>
          </cell>
          <cell r="G1768" t="str">
            <v>010302</v>
          </cell>
          <cell r="H1768" t="str">
            <v>PESTICIDES</v>
          </cell>
        </row>
        <row r="1769">
          <cell r="D1769" t="str">
            <v>INE706A01022</v>
          </cell>
          <cell r="E1769" t="str">
            <v>010201003</v>
          </cell>
          <cell r="F1769" t="str">
            <v>CHEMICALS - SPECIALITY</v>
          </cell>
          <cell r="G1769" t="str">
            <v>010201</v>
          </cell>
          <cell r="H1769" t="str">
            <v>CHEMICALS</v>
          </cell>
        </row>
        <row r="1770">
          <cell r="D1770" t="str">
            <v>INE579C01029</v>
          </cell>
          <cell r="E1770" t="str">
            <v>050201002</v>
          </cell>
          <cell r="F1770" t="str">
            <v>PHARMACEUTICALS</v>
          </cell>
          <cell r="G1770" t="str">
            <v>050201</v>
          </cell>
          <cell r="H1770" t="str">
            <v>PHARMACEUTICALS</v>
          </cell>
        </row>
        <row r="1771">
          <cell r="D1771" t="str">
            <v>INE410B01037</v>
          </cell>
          <cell r="E1771" t="str">
            <v>010201003</v>
          </cell>
          <cell r="F1771" t="str">
            <v>CHEMICALS - SPECIALITY</v>
          </cell>
          <cell r="G1771" t="str">
            <v>010201</v>
          </cell>
          <cell r="H1771" t="str">
            <v>CHEMICALS</v>
          </cell>
        </row>
        <row r="1772">
          <cell r="D1772" t="str">
            <v>INE707A01012</v>
          </cell>
          <cell r="E1772" t="str">
            <v>090101002</v>
          </cell>
          <cell r="F1772" t="str">
            <v>TELECOM - CABLES</v>
          </cell>
          <cell r="G1772" t="str">
            <v>090101</v>
          </cell>
          <cell r="H1772" t="str">
            <v>TELECOM -  EQUIPMENT &amp; ACCESSORIES</v>
          </cell>
        </row>
        <row r="1773">
          <cell r="D1773" t="str">
            <v>INE01KI01019</v>
          </cell>
          <cell r="E1773" t="str">
            <v>020401001</v>
          </cell>
          <cell r="F1773" t="str">
            <v>FABRICS AND GARMENTS</v>
          </cell>
          <cell r="G1773" t="str">
            <v>020401</v>
          </cell>
          <cell r="H1773" t="str">
            <v>TEXTILE PRODUCTS</v>
          </cell>
        </row>
        <row r="1774">
          <cell r="D1774" t="str">
            <v>INE250B01029</v>
          </cell>
          <cell r="E1774" t="str">
            <v>010201008</v>
          </cell>
          <cell r="F1774" t="str">
            <v>TRADING - CHEMICALS</v>
          </cell>
          <cell r="G1774" t="str">
            <v>010201</v>
          </cell>
          <cell r="H1774" t="str">
            <v>CHEMICALS</v>
          </cell>
        </row>
        <row r="1775">
          <cell r="D1775" t="str">
            <v>INE450G01024</v>
          </cell>
          <cell r="E1775" t="str">
            <v>020401001</v>
          </cell>
          <cell r="F1775" t="str">
            <v>FABRICS AND GARMENTS</v>
          </cell>
          <cell r="G1775" t="str">
            <v>020401</v>
          </cell>
          <cell r="H1775" t="str">
            <v>TEXTILE PRODUCTS</v>
          </cell>
        </row>
        <row r="1776">
          <cell r="D1776" t="str">
            <v>INE054A01027</v>
          </cell>
          <cell r="E1776" t="str">
            <v>020201011</v>
          </cell>
          <cell r="F1776" t="str">
            <v>PLASTIC PRODUCTS - CONSUMER</v>
          </cell>
          <cell r="G1776" t="str">
            <v>020201</v>
          </cell>
          <cell r="H1776" t="str">
            <v>CONSUMER DURABLES</v>
          </cell>
        </row>
        <row r="1777">
          <cell r="D1777" t="str">
            <v>INE946H01037</v>
          </cell>
          <cell r="E1777" t="str">
            <v>070201003</v>
          </cell>
          <cell r="F1777" t="str">
            <v>RESIDENTIAL/COMMERCIAL/SEZ Project</v>
          </cell>
          <cell r="G1777" t="str">
            <v>070201</v>
          </cell>
          <cell r="H1777" t="str">
            <v>CONSTRUCTION</v>
          </cell>
        </row>
        <row r="1778">
          <cell r="D1778" t="str">
            <v>INE392A01013</v>
          </cell>
          <cell r="E1778" t="str">
            <v>010101002</v>
          </cell>
          <cell r="F1778" t="str">
            <v>CEMENT PRODUCTS</v>
          </cell>
          <cell r="G1778" t="str">
            <v>010101</v>
          </cell>
          <cell r="H1778" t="str">
            <v>CEMENT</v>
          </cell>
        </row>
        <row r="1779">
          <cell r="D1779" t="str">
            <v>INE286H01012</v>
          </cell>
          <cell r="E1779" t="str">
            <v>010402001</v>
          </cell>
          <cell r="F1779" t="str">
            <v>INDUSTRIAL MINERALS</v>
          </cell>
          <cell r="G1779" t="str">
            <v>010402</v>
          </cell>
          <cell r="H1779" t="str">
            <v>MINERALS/MINING</v>
          </cell>
        </row>
        <row r="1780">
          <cell r="D1780" t="str">
            <v>INE861A01058</v>
          </cell>
          <cell r="E1780" t="str">
            <v>090102001</v>
          </cell>
          <cell r="F1780" t="str">
            <v>TELECOM - SERVICES</v>
          </cell>
          <cell r="G1780" t="str">
            <v>090102</v>
          </cell>
          <cell r="H1780" t="str">
            <v>TELECOM - SERVICES</v>
          </cell>
        </row>
        <row r="1781">
          <cell r="D1781" t="str">
            <v>INE755Q01025</v>
          </cell>
          <cell r="E1781" t="str">
            <v>020401001</v>
          </cell>
          <cell r="F1781" t="str">
            <v>FABRICS AND GARMENTS</v>
          </cell>
          <cell r="G1781" t="str">
            <v>020401</v>
          </cell>
          <cell r="H1781" t="str">
            <v>TEXTILE PRODUCTS</v>
          </cell>
        </row>
        <row r="1782">
          <cell r="D1782" t="str">
            <v>INE270I01014</v>
          </cell>
          <cell r="E1782" t="str">
            <v>010201001</v>
          </cell>
          <cell r="F1782" t="str">
            <v>CHEMICALS - INORGANIC</v>
          </cell>
          <cell r="G1782" t="str">
            <v>010201</v>
          </cell>
          <cell r="H1782" t="str">
            <v>CHEMICALS</v>
          </cell>
        </row>
        <row r="1783">
          <cell r="D1783" t="str">
            <v>INE430N01014</v>
          </cell>
          <cell r="E1783" t="str">
            <v>020202013</v>
          </cell>
          <cell r="F1783" t="str">
            <v>SUGAR</v>
          </cell>
          <cell r="G1783" t="str">
            <v>020202</v>
          </cell>
          <cell r="H1783" t="str">
            <v>CONSUMER NON DURABLES</v>
          </cell>
        </row>
        <row r="1784">
          <cell r="D1784" t="str">
            <v>INE370E01029</v>
          </cell>
          <cell r="E1784" t="str">
            <v>020401002</v>
          </cell>
          <cell r="F1784" t="str">
            <v>TEXTILES</v>
          </cell>
          <cell r="G1784" t="str">
            <v>020401</v>
          </cell>
          <cell r="H1784" t="str">
            <v>TEXTILE PRODUCTS</v>
          </cell>
        </row>
        <row r="1785">
          <cell r="D1785" t="str">
            <v>INE526G01021</v>
          </cell>
          <cell r="E1785" t="str">
            <v>050201002</v>
          </cell>
          <cell r="F1785" t="str">
            <v>PHARMACEUTICALS</v>
          </cell>
          <cell r="G1785" t="str">
            <v>050201</v>
          </cell>
          <cell r="H1785" t="str">
            <v>PHARMACEUTICALS</v>
          </cell>
        </row>
        <row r="1786">
          <cell r="D1786" t="str">
            <v>INE709A01018</v>
          </cell>
          <cell r="E1786" t="str">
            <v>040102005</v>
          </cell>
          <cell r="F1786" t="str">
            <v>OTHER FINANCIAL SERVICES</v>
          </cell>
          <cell r="G1786" t="str">
            <v>040102</v>
          </cell>
          <cell r="H1786" t="str">
            <v>FINANCE</v>
          </cell>
        </row>
        <row r="1787">
          <cell r="D1787" t="str">
            <v>INE665J01013</v>
          </cell>
          <cell r="E1787" t="str">
            <v>020203001</v>
          </cell>
          <cell r="F1787" t="str">
            <v>RETAILING</v>
          </cell>
          <cell r="G1787" t="str">
            <v>020203</v>
          </cell>
          <cell r="H1787" t="str">
            <v>RETAILING</v>
          </cell>
        </row>
        <row r="1788">
          <cell r="D1788" t="str">
            <v>INE540H01012</v>
          </cell>
          <cell r="E1788" t="str">
            <v>070301004</v>
          </cell>
          <cell r="F1788" t="str">
            <v>POWER EQUIPMENT</v>
          </cell>
          <cell r="G1788" t="str">
            <v>070301</v>
          </cell>
          <cell r="H1788" t="str">
            <v>INDUSTRIAL CAPITAL GOODS</v>
          </cell>
        </row>
        <row r="1789">
          <cell r="D1789" t="str">
            <v>INE226A01021</v>
          </cell>
          <cell r="E1789" t="str">
            <v>020201001</v>
          </cell>
          <cell r="F1789" t="str">
            <v>AIR CONDITIONER</v>
          </cell>
          <cell r="G1789" t="str">
            <v>020201</v>
          </cell>
          <cell r="H1789" t="str">
            <v>CONSUMER DURABLES</v>
          </cell>
        </row>
        <row r="1790">
          <cell r="D1790" t="str">
            <v>INE366I01010</v>
          </cell>
          <cell r="E1790" t="str">
            <v>080106002</v>
          </cell>
          <cell r="F1790" t="str">
            <v>LOGISTICS SOLUTION PROVIDER</v>
          </cell>
          <cell r="G1790" t="str">
            <v>080106</v>
          </cell>
          <cell r="H1790" t="str">
            <v>TRANSPORTATION</v>
          </cell>
        </row>
        <row r="1791">
          <cell r="D1791" t="str">
            <v>INE551Q01028</v>
          </cell>
          <cell r="E1791" t="str">
            <v>010201003</v>
          </cell>
          <cell r="F1791" t="str">
            <v>CHEMICALS - SPECIALITY</v>
          </cell>
          <cell r="G1791" t="str">
            <v>010201</v>
          </cell>
          <cell r="H1791" t="str">
            <v>CHEMICALS</v>
          </cell>
        </row>
        <row r="1792">
          <cell r="D1792" t="str">
            <v>INE050M01012</v>
          </cell>
          <cell r="E1792" t="str">
            <v>010401005</v>
          </cell>
          <cell r="F1792" t="str">
            <v>STEEL PRODUCTS</v>
          </cell>
          <cell r="G1792" t="str">
            <v>010401</v>
          </cell>
          <cell r="H1792" t="str">
            <v>FERROUS METALS</v>
          </cell>
        </row>
        <row r="1793">
          <cell r="D1793" t="str">
            <v>INE710A01016</v>
          </cell>
          <cell r="E1793" t="str">
            <v>020202004</v>
          </cell>
          <cell r="F1793" t="str">
            <v>CIGARETTES</v>
          </cell>
          <cell r="G1793" t="str">
            <v>020202</v>
          </cell>
          <cell r="H1793" t="str">
            <v>CONSUMER NON DURABLES</v>
          </cell>
        </row>
        <row r="1794">
          <cell r="D1794" t="str">
            <v>INE764D01017</v>
          </cell>
          <cell r="E1794" t="str">
            <v>020101004</v>
          </cell>
          <cell r="F1794" t="str">
            <v>TRACTORS</v>
          </cell>
          <cell r="G1794" t="str">
            <v>020101</v>
          </cell>
          <cell r="H1794" t="str">
            <v>AUTO</v>
          </cell>
        </row>
        <row r="1795">
          <cell r="D1795" t="str">
            <v>INE825A01012</v>
          </cell>
          <cell r="E1795" t="str">
            <v>020402001</v>
          </cell>
          <cell r="F1795" t="str">
            <v>SPINNING-COTTON/BLENDED</v>
          </cell>
          <cell r="G1795" t="str">
            <v>020402</v>
          </cell>
          <cell r="H1795" t="str">
            <v>TEXTILES - COTTON</v>
          </cell>
        </row>
        <row r="1796">
          <cell r="D1796" t="str">
            <v>INE956G01038</v>
          </cell>
          <cell r="E1796" t="str">
            <v>080103002</v>
          </cell>
          <cell r="F1796" t="str">
            <v>ENGINEERING-DESIGNING-CONSTRUCTION</v>
          </cell>
          <cell r="G1796" t="str">
            <v>080103</v>
          </cell>
          <cell r="H1796" t="str">
            <v>ENGINEERING SERVICES</v>
          </cell>
        </row>
        <row r="1797">
          <cell r="D1797" t="str">
            <v>INE342J01019</v>
          </cell>
          <cell r="E1797" t="str">
            <v>070101001</v>
          </cell>
          <cell r="F1797" t="str">
            <v>AUTO ANCILLARIES</v>
          </cell>
          <cell r="G1797" t="str">
            <v>070101</v>
          </cell>
          <cell r="H1797" t="str">
            <v>AUTO ANCILLARIES</v>
          </cell>
        </row>
        <row r="1798">
          <cell r="D1798" t="str">
            <v>INE711A01022</v>
          </cell>
          <cell r="E1798" t="str">
            <v>070301003</v>
          </cell>
          <cell r="F1798" t="str">
            <v>INDUSTRIAL EQUIPMENT</v>
          </cell>
          <cell r="G1798" t="str">
            <v>070301</v>
          </cell>
          <cell r="H1798" t="str">
            <v>INDUSTRIAL CAPITAL GOODS</v>
          </cell>
        </row>
        <row r="1799">
          <cell r="D1799" t="str">
            <v>INE107F01022</v>
          </cell>
          <cell r="E1799" t="str">
            <v>050201002</v>
          </cell>
          <cell r="F1799" t="str">
            <v>PHARMACEUTICALS</v>
          </cell>
          <cell r="G1799" t="str">
            <v>050201</v>
          </cell>
          <cell r="H1799" t="str">
            <v>PHARMACEUTICALS</v>
          </cell>
        </row>
        <row r="1800">
          <cell r="D1800" t="str">
            <v>INE054C01015</v>
          </cell>
          <cell r="E1800" t="str">
            <v>020202005</v>
          </cell>
          <cell r="F1800" t="str">
            <v>CONSUMER FOOD</v>
          </cell>
          <cell r="G1800" t="str">
            <v>020202</v>
          </cell>
          <cell r="H1800" t="str">
            <v>CONSUMER NON DURABLES</v>
          </cell>
        </row>
        <row r="1801">
          <cell r="D1801" t="str">
            <v>INE658T01017</v>
          </cell>
          <cell r="E1801" t="str">
            <v>040102005</v>
          </cell>
          <cell r="F1801" t="str">
            <v>OTHER FINANCIAL SERVICES</v>
          </cell>
          <cell r="G1801" t="str">
            <v>040102</v>
          </cell>
          <cell r="H1801" t="str">
            <v>FINANCE</v>
          </cell>
        </row>
        <row r="1802">
          <cell r="D1802" t="str">
            <v>INE855C01015</v>
          </cell>
          <cell r="E1802" t="str">
            <v>070301004</v>
          </cell>
          <cell r="F1802" t="str">
            <v>POWER EQUIPMENT</v>
          </cell>
          <cell r="G1802" t="str">
            <v>070301</v>
          </cell>
          <cell r="H1802" t="str">
            <v>INDUSTRIAL CAPITAL GOODS</v>
          </cell>
        </row>
        <row r="1803">
          <cell r="D1803" t="str">
            <v>INE080A01014</v>
          </cell>
          <cell r="E1803" t="str">
            <v>020401003</v>
          </cell>
          <cell r="F1803" t="str">
            <v>TRADING - TEXTILES</v>
          </cell>
          <cell r="G1803" t="str">
            <v>020401</v>
          </cell>
          <cell r="H1803" t="str">
            <v>TEXTILE PRODUCTS</v>
          </cell>
        </row>
        <row r="1804">
          <cell r="D1804" t="str">
            <v>INE191B01025</v>
          </cell>
          <cell r="E1804" t="str">
            <v>010401005</v>
          </cell>
          <cell r="F1804" t="str">
            <v>STEEL PRODUCTS</v>
          </cell>
          <cell r="G1804" t="str">
            <v>010401</v>
          </cell>
          <cell r="H1804" t="str">
            <v>FERROUS METALS</v>
          </cell>
        </row>
        <row r="1805">
          <cell r="D1805" t="str">
            <v>INE625G01013</v>
          </cell>
          <cell r="E1805" t="str">
            <v>070202001</v>
          </cell>
          <cell r="F1805" t="str">
            <v>ENGINEERING-DESIGNING-CONSTRUCTION</v>
          </cell>
          <cell r="G1805" t="str">
            <v>070202</v>
          </cell>
          <cell r="H1805" t="str">
            <v>CONSTRUCTION PROJECT</v>
          </cell>
        </row>
        <row r="1806">
          <cell r="D1806" t="str">
            <v>INE389K01018</v>
          </cell>
          <cell r="E1806" t="str">
            <v>080105001</v>
          </cell>
          <cell r="F1806" t="str">
            <v>TRADING</v>
          </cell>
          <cell r="G1806" t="str">
            <v>080105</v>
          </cell>
          <cell r="H1806" t="str">
            <v>TRADING</v>
          </cell>
        </row>
        <row r="1807">
          <cell r="D1807" t="str">
            <v>INE192B01031</v>
          </cell>
          <cell r="E1807" t="str">
            <v>020401001</v>
          </cell>
          <cell r="F1807" t="str">
            <v>FABRICS AND GARMENTS</v>
          </cell>
          <cell r="G1807" t="str">
            <v>020401</v>
          </cell>
          <cell r="H1807" t="str">
            <v>TEXTILE PRODUCTS</v>
          </cell>
        </row>
        <row r="1808">
          <cell r="D1808" t="str">
            <v>INE274C01019</v>
          </cell>
          <cell r="E1808" t="str">
            <v>070302001</v>
          </cell>
          <cell r="F1808" t="str">
            <v>ABRASIVES</v>
          </cell>
          <cell r="G1808" t="str">
            <v>070302</v>
          </cell>
          <cell r="H1808" t="str">
            <v>INDUSTRIAL PRODUCTS</v>
          </cell>
        </row>
        <row r="1809">
          <cell r="D1809" t="str">
            <v>INE274F01020</v>
          </cell>
          <cell r="E1809" t="str">
            <v>080104001</v>
          </cell>
          <cell r="F1809" t="str">
            <v>HOTELS/RESORTS</v>
          </cell>
          <cell r="G1809" t="str">
            <v>080104</v>
          </cell>
          <cell r="H1809" t="str">
            <v>HOTELS/ RESORTS AND OTHER RECREATIONAL ACTIVITIES</v>
          </cell>
        </row>
        <row r="1810">
          <cell r="D1810" t="str">
            <v>INE02WG01016</v>
          </cell>
          <cell r="E1810" t="str">
            <v>020201007</v>
          </cell>
          <cell r="F1810" t="str">
            <v>HOME APPLIANCES</v>
          </cell>
          <cell r="G1810" t="str">
            <v>020201</v>
          </cell>
          <cell r="H1810" t="str">
            <v>CONSUMER DURABLES</v>
          </cell>
        </row>
        <row r="1811">
          <cell r="D1811" t="str">
            <v>INE715A01015</v>
          </cell>
          <cell r="E1811" t="str">
            <v>070101001</v>
          </cell>
          <cell r="F1811" t="str">
            <v>AUTO ANCILLARIES</v>
          </cell>
          <cell r="G1811" t="str">
            <v>070101</v>
          </cell>
          <cell r="H1811" t="str">
            <v>AUTO ANCILLARIES</v>
          </cell>
        </row>
        <row r="1812">
          <cell r="D1812" t="str">
            <v>INE716A01013</v>
          </cell>
          <cell r="E1812" t="str">
            <v>020201007</v>
          </cell>
          <cell r="F1812" t="str">
            <v>HOME APPLIANCES</v>
          </cell>
          <cell r="G1812" t="str">
            <v>020201</v>
          </cell>
          <cell r="H1812" t="str">
            <v>CONSUMER DURABLES</v>
          </cell>
        </row>
        <row r="1813">
          <cell r="D1813" t="str">
            <v>INE210A01017</v>
          </cell>
          <cell r="E1813" t="str">
            <v>040102004</v>
          </cell>
          <cell r="F1813" t="str">
            <v>NBFC</v>
          </cell>
          <cell r="G1813" t="str">
            <v>040102</v>
          </cell>
          <cell r="H1813" t="str">
            <v>FINANCE</v>
          </cell>
        </row>
        <row r="1814">
          <cell r="D1814" t="str">
            <v>INE052A01021</v>
          </cell>
          <cell r="E1814" t="str">
            <v>070301003</v>
          </cell>
          <cell r="F1814" t="str">
            <v>INDUSTRIAL EQUIPMENT</v>
          </cell>
          <cell r="G1814" t="str">
            <v>070301</v>
          </cell>
          <cell r="H1814" t="str">
            <v>INDUSTRIAL CAPITAL GOODS</v>
          </cell>
        </row>
        <row r="1815">
          <cell r="D1815" t="str">
            <v>INE784B01035</v>
          </cell>
          <cell r="E1815" t="str">
            <v>020402001</v>
          </cell>
          <cell r="F1815" t="str">
            <v>SPINNING-COTTON/BLENDED</v>
          </cell>
          <cell r="G1815" t="str">
            <v>020402</v>
          </cell>
          <cell r="H1815" t="str">
            <v>TEXTILES - COTTON</v>
          </cell>
        </row>
        <row r="1816">
          <cell r="D1816" t="str">
            <v>INE215F01023</v>
          </cell>
          <cell r="E1816" t="str">
            <v>020201012</v>
          </cell>
          <cell r="F1816" t="str">
            <v>PLYWOOD BOARDS/ LAMINATES</v>
          </cell>
          <cell r="G1816" t="str">
            <v>020201</v>
          </cell>
          <cell r="H1816" t="str">
            <v>CONSUMER DURABLES</v>
          </cell>
        </row>
        <row r="1817">
          <cell r="D1817" t="str">
            <v>INE075A01022</v>
          </cell>
          <cell r="E1817" t="str">
            <v>060102001</v>
          </cell>
          <cell r="F1817" t="str">
            <v>COMPUTERS - SOFTWARE</v>
          </cell>
          <cell r="G1817" t="str">
            <v>060102</v>
          </cell>
          <cell r="H1817" t="str">
            <v>SOFTWARE</v>
          </cell>
        </row>
        <row r="1818">
          <cell r="D1818" t="str">
            <v>INE049B01025</v>
          </cell>
          <cell r="E1818" t="str">
            <v>050201002</v>
          </cell>
          <cell r="F1818" t="str">
            <v>PHARMACEUTICALS</v>
          </cell>
          <cell r="G1818" t="str">
            <v>050201</v>
          </cell>
          <cell r="H1818" t="str">
            <v>PHARMACEUTICALS</v>
          </cell>
        </row>
        <row r="1819">
          <cell r="D1819" t="str">
            <v>INE066O01014</v>
          </cell>
          <cell r="E1819" t="str">
            <v>080104002</v>
          </cell>
          <cell r="F1819" t="str">
            <v>OTHER RECREATIONAL ACTIVITIES</v>
          </cell>
          <cell r="G1819" t="str">
            <v>080104</v>
          </cell>
          <cell r="H1819" t="str">
            <v>HOTELS/ RESORTS AND OTHER RECREATIONAL ACTIVITIES</v>
          </cell>
        </row>
        <row r="1820">
          <cell r="D1820" t="str">
            <v>INE196Y01018</v>
          </cell>
          <cell r="E1820" t="str">
            <v>070302008</v>
          </cell>
          <cell r="F1820" t="str">
            <v>PACKAGING</v>
          </cell>
          <cell r="G1820" t="str">
            <v>070302</v>
          </cell>
          <cell r="H1820" t="str">
            <v>INDUSTRIAL PRODUCTS</v>
          </cell>
        </row>
        <row r="1821">
          <cell r="D1821" t="str">
            <v>INE100D01014</v>
          </cell>
          <cell r="E1821" t="str">
            <v>070301004</v>
          </cell>
          <cell r="F1821" t="str">
            <v>POWER EQUIPMENT</v>
          </cell>
          <cell r="G1821" t="str">
            <v>070301</v>
          </cell>
          <cell r="H1821" t="str">
            <v>INDUSTRIAL CAPITAL GOODS</v>
          </cell>
        </row>
        <row r="1822">
          <cell r="D1822" t="str">
            <v>INE976A01021</v>
          </cell>
          <cell r="E1822" t="str">
            <v>010501001</v>
          </cell>
          <cell r="F1822" t="str">
            <v>PAPER AND PAPER PRODUCTS</v>
          </cell>
          <cell r="G1822" t="str">
            <v>010501</v>
          </cell>
          <cell r="H1822" t="str">
            <v>PAPER</v>
          </cell>
        </row>
        <row r="1823">
          <cell r="D1823" t="str">
            <v>INE692G01013</v>
          </cell>
          <cell r="E1823" t="str">
            <v>060102001</v>
          </cell>
          <cell r="F1823" t="str">
            <v>COMPUTERS - SOFTWARE</v>
          </cell>
          <cell r="G1823" t="str">
            <v>060102</v>
          </cell>
          <cell r="H1823" t="str">
            <v>SOFTWARE</v>
          </cell>
        </row>
        <row r="1824">
          <cell r="D1824" t="str">
            <v>INE01P501012</v>
          </cell>
          <cell r="E1824" t="str">
            <v>060102003</v>
          </cell>
          <cell r="F1824" t="str">
            <v>IT ENABLED SERVICES - SOFTWARE</v>
          </cell>
          <cell r="G1824" t="str">
            <v>060102</v>
          </cell>
          <cell r="H1824" t="str">
            <v>SOFTWARE</v>
          </cell>
        </row>
        <row r="1825">
          <cell r="D1825" t="str">
            <v>INE183H01011</v>
          </cell>
          <cell r="E1825" t="str">
            <v>070301004</v>
          </cell>
          <cell r="F1825" t="str">
            <v>POWER EQUIPMENT</v>
          </cell>
          <cell r="G1825" t="str">
            <v>070301</v>
          </cell>
          <cell r="H1825" t="str">
            <v>INDUSTRIAL CAPITAL GOODS</v>
          </cell>
        </row>
        <row r="1826">
          <cell r="D1826" t="str">
            <v>INE445C01015</v>
          </cell>
          <cell r="E1826" t="str">
            <v>070302008</v>
          </cell>
          <cell r="F1826" t="str">
            <v>PACKAGING</v>
          </cell>
          <cell r="G1826" t="str">
            <v>070302</v>
          </cell>
          <cell r="H1826" t="str">
            <v>INDUSTRIAL PRODUCTS</v>
          </cell>
        </row>
        <row r="1827">
          <cell r="D1827" t="str">
            <v>INE528G01035</v>
          </cell>
          <cell r="E1827" t="str">
            <v>040101001</v>
          </cell>
          <cell r="F1827" t="str">
            <v>BANKS</v>
          </cell>
          <cell r="G1827" t="str">
            <v>040101</v>
          </cell>
          <cell r="H1827" t="str">
            <v>BANKS</v>
          </cell>
        </row>
        <row r="1828">
          <cell r="D1828" t="str">
            <v>INE256A01028</v>
          </cell>
          <cell r="E1828" t="str">
            <v>020301006</v>
          </cell>
          <cell r="F1828" t="str">
            <v>TV BROADCASTING &amp; SOFTWARE PRODUCTION</v>
          </cell>
          <cell r="G1828" t="str">
            <v>020301</v>
          </cell>
          <cell r="H1828" t="str">
            <v>MEDIA &amp; ENTERTAINMENT</v>
          </cell>
        </row>
        <row r="1829">
          <cell r="D1829" t="str">
            <v>INE565L01011</v>
          </cell>
          <cell r="E1829" t="str">
            <v>020301004</v>
          </cell>
          <cell r="F1829" t="str">
            <v>MEDIA EDUCATION</v>
          </cell>
          <cell r="G1829" t="str">
            <v>020301</v>
          </cell>
          <cell r="H1829" t="str">
            <v>MEDIA &amp; ENTERTAINMENT</v>
          </cell>
        </row>
        <row r="1830">
          <cell r="D1830" t="str">
            <v>INE966H01019</v>
          </cell>
          <cell r="E1830" t="str">
            <v>020301006</v>
          </cell>
          <cell r="F1830" t="str">
            <v>TV BROADCASTING &amp; SOFTWARE PRODUCTION</v>
          </cell>
          <cell r="G1830" t="str">
            <v>020301</v>
          </cell>
          <cell r="H1830" t="str">
            <v>MEDIA &amp; ENTERTAINMENT</v>
          </cell>
        </row>
        <row r="1831">
          <cell r="D1831" t="str">
            <v>INE318D01020</v>
          </cell>
          <cell r="E1831" t="str">
            <v>010401005</v>
          </cell>
          <cell r="F1831" t="str">
            <v>STEEL PRODUCTS</v>
          </cell>
          <cell r="G1831" t="str">
            <v>010401</v>
          </cell>
          <cell r="H1831" t="str">
            <v>FERROUS METALS</v>
          </cell>
        </row>
        <row r="1832">
          <cell r="D1832" t="str">
            <v>INE058B01018</v>
          </cell>
          <cell r="E1832" t="str">
            <v>020402001</v>
          </cell>
          <cell r="F1832" t="str">
            <v>SPINNING-COTTON/BLENDED</v>
          </cell>
          <cell r="G1832" t="str">
            <v>020402</v>
          </cell>
          <cell r="H1832" t="str">
            <v>TEXTILES - COTTON</v>
          </cell>
        </row>
        <row r="1833">
          <cell r="D1833" t="str">
            <v>INE520A01027</v>
          </cell>
          <cell r="E1833" t="str">
            <v>060102001</v>
          </cell>
          <cell r="F1833" t="str">
            <v>COMPUTERS - SOFTWARE</v>
          </cell>
          <cell r="G1833" t="str">
            <v>060102</v>
          </cell>
          <cell r="H1833" t="str">
            <v>SOFTWARE</v>
          </cell>
        </row>
        <row r="1834">
          <cell r="D1834" t="str">
            <v>INE251B01027</v>
          </cell>
          <cell r="E1834" t="str">
            <v>070303002</v>
          </cell>
          <cell r="F1834" t="str">
            <v>DEFENSE</v>
          </cell>
          <cell r="G1834" t="str">
            <v>070303</v>
          </cell>
          <cell r="H1834" t="str">
            <v>AEROSPACE &amp; DEFENSE</v>
          </cell>
        </row>
        <row r="1835">
          <cell r="D1835" t="str">
            <v>INE871B01014</v>
          </cell>
          <cell r="E1835" t="str">
            <v>070301002</v>
          </cell>
          <cell r="F1835" t="str">
            <v>INDUSTRIAL ELECTRONICS</v>
          </cell>
          <cell r="G1835" t="str">
            <v>070301</v>
          </cell>
          <cell r="H1835" t="str">
            <v>INDUSTRIAL CAPITAL GOODS</v>
          </cell>
        </row>
        <row r="1836">
          <cell r="D1836" t="str">
            <v>INE761Y01019</v>
          </cell>
          <cell r="E1836" t="str">
            <v>070202001</v>
          </cell>
          <cell r="F1836" t="str">
            <v>ENGINEERING-DESIGNING-CONSTRUCTION</v>
          </cell>
          <cell r="G1836" t="str">
            <v>070202</v>
          </cell>
          <cell r="H1836" t="str">
            <v>CONSTRUCTION PROJECT</v>
          </cell>
        </row>
        <row r="1837">
          <cell r="D1837" t="str">
            <v>INE206B01013</v>
          </cell>
          <cell r="E1837" t="str">
            <v>020401001</v>
          </cell>
          <cell r="F1837" t="str">
            <v>FABRICS AND GARMENTS</v>
          </cell>
          <cell r="G1837" t="str">
            <v>020401</v>
          </cell>
          <cell r="H1837" t="str">
            <v>TEXTILE PRODUCTS</v>
          </cell>
        </row>
        <row r="1838">
          <cell r="D1838" t="str">
            <v>INE077B01018</v>
          </cell>
          <cell r="E1838" t="str">
            <v>020201005</v>
          </cell>
          <cell r="F1838" t="str">
            <v>GEMS, JEWELLERY AND WATCHES</v>
          </cell>
          <cell r="G1838" t="str">
            <v>020201</v>
          </cell>
          <cell r="H1838" t="str">
            <v>CONSUMER DURABLES</v>
          </cell>
        </row>
        <row r="1839">
          <cell r="D1839" t="str">
            <v>INE358U01012</v>
          </cell>
          <cell r="E1839" t="str">
            <v>050201002</v>
          </cell>
          <cell r="F1839" t="str">
            <v>PHARMACEUTICALS</v>
          </cell>
          <cell r="G1839" t="str">
            <v>050201</v>
          </cell>
          <cell r="H1839" t="str">
            <v>PHARMACEUTICALS</v>
          </cell>
        </row>
        <row r="1840">
          <cell r="D1840" t="str">
            <v>INE840M01016</v>
          </cell>
          <cell r="E1840" t="str">
            <v>010301002</v>
          </cell>
          <cell r="F1840" t="str">
            <v>FERTILISERS - NITROGENOUS</v>
          </cell>
          <cell r="G1840" t="str">
            <v>010301</v>
          </cell>
          <cell r="H1840" t="str">
            <v>FERTILISERS</v>
          </cell>
        </row>
        <row r="1841">
          <cell r="D1841" t="str">
            <v>INE217A01012</v>
          </cell>
          <cell r="E1841" t="str">
            <v>020202013</v>
          </cell>
          <cell r="F1841" t="str">
            <v>SUGAR</v>
          </cell>
          <cell r="G1841" t="str">
            <v>020202</v>
          </cell>
          <cell r="H1841" t="str">
            <v>CONSUMER NON DURABLES</v>
          </cell>
        </row>
        <row r="1842">
          <cell r="D1842" t="str">
            <v>INE768C01010</v>
          </cell>
          <cell r="E1842" t="str">
            <v>020202006</v>
          </cell>
          <cell r="F1842" t="str">
            <v>CONSUMER PRODUCTS</v>
          </cell>
          <cell r="G1842" t="str">
            <v>020202</v>
          </cell>
          <cell r="H1842" t="str">
            <v>CONSUMER NON DURABLES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AM116"/>
  <sheetViews>
    <sheetView view="pageBreakPreview" zoomScale="70" zoomScaleSheetLayoutView="70" workbookViewId="0">
      <selection activeCell="B1" sqref="B1"/>
    </sheetView>
  </sheetViews>
  <sheetFormatPr defaultRowHeight="15.75"/>
  <cols>
    <col min="1" max="1" width="11.7109375" style="6" customWidth="1"/>
    <col min="2" max="2" width="21.85546875" style="6" customWidth="1"/>
    <col min="3" max="3" width="66.42578125" style="7" customWidth="1"/>
    <col min="4" max="4" width="20.42578125" style="4" customWidth="1"/>
    <col min="5" max="5" width="36.28515625" style="5" customWidth="1"/>
    <col min="6" max="6" width="15" style="47" customWidth="1"/>
    <col min="7" max="7" width="17.140625" style="48" customWidth="1"/>
    <col min="8" max="8" width="17.85546875" style="48" customWidth="1"/>
    <col min="9" max="9" width="12.85546875" style="10" bestFit="1" customWidth="1"/>
    <col min="10" max="10" width="2.7109375" style="10" customWidth="1"/>
    <col min="11" max="11" width="18.42578125" style="10" bestFit="1" customWidth="1"/>
    <col min="12" max="12" width="16.5703125" style="10" bestFit="1" customWidth="1"/>
    <col min="13" max="16384" width="9.140625" style="10"/>
  </cols>
  <sheetData>
    <row r="1" spans="1:11" s="11" customFormat="1" ht="21">
      <c r="A1" s="34"/>
      <c r="B1" s="34"/>
      <c r="C1" s="220" t="s">
        <v>101</v>
      </c>
      <c r="D1" s="34"/>
      <c r="E1" s="76"/>
      <c r="F1" s="228"/>
      <c r="G1" s="229"/>
      <c r="H1" s="229"/>
      <c r="I1" s="49"/>
    </row>
    <row r="2" spans="1:11" s="11" customFormat="1" ht="21">
      <c r="A2" s="34"/>
      <c r="B2" s="34"/>
      <c r="C2" s="54" t="s">
        <v>102</v>
      </c>
      <c r="D2" s="34"/>
      <c r="E2" s="76"/>
      <c r="F2" s="228"/>
      <c r="G2" s="229"/>
      <c r="H2" s="229"/>
      <c r="I2" s="49"/>
    </row>
    <row r="3" spans="1:11" s="11" customFormat="1" ht="18.75" customHeight="1">
      <c r="A3" s="34"/>
      <c r="B3" s="34"/>
      <c r="C3" s="24" t="s">
        <v>203</v>
      </c>
      <c r="D3" s="34"/>
      <c r="E3" s="76"/>
      <c r="F3" s="228"/>
      <c r="G3" s="229"/>
      <c r="H3" s="229"/>
      <c r="I3" s="49"/>
    </row>
    <row r="4" spans="1:11" s="11" customFormat="1">
      <c r="A4" s="34"/>
      <c r="B4" s="34"/>
      <c r="C4" s="24"/>
      <c r="D4" s="34"/>
      <c r="E4" s="76"/>
      <c r="F4" s="228"/>
      <c r="G4" s="229"/>
      <c r="H4" s="229"/>
      <c r="I4" s="49"/>
    </row>
    <row r="5" spans="1:11" s="11" customFormat="1">
      <c r="A5" s="34"/>
      <c r="B5" s="55"/>
      <c r="C5" s="222" t="s">
        <v>58</v>
      </c>
      <c r="D5" s="34"/>
      <c r="E5" s="76"/>
      <c r="F5" s="228"/>
      <c r="G5" s="229"/>
      <c r="H5" s="229"/>
      <c r="I5" s="49"/>
    </row>
    <row r="6" spans="1:11" s="11" customFormat="1" ht="23.25" customHeight="1">
      <c r="A6" s="34"/>
      <c r="B6" s="56"/>
      <c r="C6" s="222" t="s">
        <v>59</v>
      </c>
      <c r="D6" s="34"/>
      <c r="E6" s="76"/>
      <c r="F6" s="228"/>
      <c r="G6" s="229"/>
      <c r="H6" s="229"/>
      <c r="I6" s="49"/>
    </row>
    <row r="7" spans="1:11" s="11" customFormat="1">
      <c r="A7" s="34"/>
      <c r="B7" s="56"/>
      <c r="C7" s="222" t="s">
        <v>60</v>
      </c>
      <c r="D7" s="34"/>
      <c r="E7" s="76"/>
      <c r="F7" s="228"/>
      <c r="G7" s="229"/>
      <c r="H7" s="229"/>
      <c r="I7" s="49"/>
    </row>
    <row r="8" spans="1:11" s="11" customFormat="1" ht="16.5" thickBot="1">
      <c r="A8" s="238"/>
      <c r="B8" s="238"/>
      <c r="C8" s="250"/>
      <c r="D8" s="238"/>
      <c r="E8" s="251"/>
      <c r="F8" s="252"/>
      <c r="G8" s="242"/>
      <c r="H8" s="242"/>
      <c r="I8" s="23"/>
      <c r="J8" s="17"/>
    </row>
    <row r="9" spans="1:11" s="60" customFormat="1">
      <c r="A9" s="108" t="s">
        <v>97</v>
      </c>
      <c r="B9" s="57" t="s">
        <v>30</v>
      </c>
      <c r="C9" s="109" t="s">
        <v>1</v>
      </c>
      <c r="D9" s="58" t="s">
        <v>2</v>
      </c>
      <c r="E9" s="59" t="s">
        <v>90</v>
      </c>
      <c r="F9" s="110" t="s">
        <v>3</v>
      </c>
      <c r="G9" s="111" t="s">
        <v>98</v>
      </c>
      <c r="H9" s="83" t="s">
        <v>4</v>
      </c>
      <c r="I9" s="10"/>
    </row>
    <row r="10" spans="1:11" s="60" customFormat="1">
      <c r="A10" s="311"/>
      <c r="B10" s="312"/>
      <c r="C10" s="313"/>
      <c r="D10" s="314"/>
      <c r="E10" s="315"/>
      <c r="F10" s="316"/>
      <c r="G10" s="46" t="s">
        <v>8</v>
      </c>
      <c r="H10" s="317"/>
      <c r="I10" s="10"/>
    </row>
    <row r="11" spans="1:11" s="60" customFormat="1">
      <c r="A11" s="112"/>
      <c r="B11" s="42"/>
      <c r="C11" s="63" t="s">
        <v>7</v>
      </c>
      <c r="D11" s="19"/>
      <c r="E11" s="12"/>
      <c r="F11" s="14"/>
      <c r="H11" s="113"/>
    </row>
    <row r="12" spans="1:11" s="11" customFormat="1">
      <c r="A12" s="61"/>
      <c r="B12" s="62"/>
      <c r="C12" s="63" t="s">
        <v>6</v>
      </c>
      <c r="D12" s="19"/>
      <c r="E12" s="12"/>
      <c r="F12" s="14"/>
      <c r="G12" s="114"/>
      <c r="H12" s="84"/>
    </row>
    <row r="13" spans="1:11" s="11" customFormat="1">
      <c r="A13" s="41">
        <v>1</v>
      </c>
      <c r="B13" s="64" t="s">
        <v>130</v>
      </c>
      <c r="C13" s="64" t="s">
        <v>132</v>
      </c>
      <c r="D13" s="43" t="s">
        <v>24</v>
      </c>
      <c r="E13" s="65" t="str">
        <f>+VLOOKUP(B13,'[1]NSE Listed companies'!$D$2:$H$1842,5,0)</f>
        <v>SOFTWARE</v>
      </c>
      <c r="F13" s="115">
        <v>4450</v>
      </c>
      <c r="G13" s="116">
        <v>36.941674999999996</v>
      </c>
      <c r="H13" s="37">
        <f>+(G13/$G$75)*100</f>
        <v>9.0999737555502307</v>
      </c>
      <c r="I13" s="66"/>
      <c r="J13" s="40" t="e">
        <f>+G13/G50</f>
        <v>#DIV/0!</v>
      </c>
      <c r="K13" s="40"/>
    </row>
    <row r="14" spans="1:11" s="11" customFormat="1">
      <c r="A14" s="41">
        <f>1+A13</f>
        <v>2</v>
      </c>
      <c r="B14" s="64" t="s">
        <v>115</v>
      </c>
      <c r="C14" s="64" t="s">
        <v>119</v>
      </c>
      <c r="D14" s="43" t="s">
        <v>24</v>
      </c>
      <c r="E14" s="65" t="str">
        <f>+VLOOKUP(B14,'[1]NSE Listed companies'!$D$2:$H$1842,5,0)</f>
        <v>PHARMACEUTICALS</v>
      </c>
      <c r="F14" s="115">
        <v>4970</v>
      </c>
      <c r="G14" s="116">
        <v>35.761634999999998</v>
      </c>
      <c r="H14" s="37">
        <f t="shared" ref="H14:H34" si="0">+(G14/$G$75)*100</f>
        <v>8.8092903192821268</v>
      </c>
      <c r="I14" s="66"/>
      <c r="K14" s="40"/>
    </row>
    <row r="15" spans="1:11" s="11" customFormat="1">
      <c r="A15" s="41">
        <f t="shared" ref="A15:A34" si="1">1+A14</f>
        <v>3</v>
      </c>
      <c r="B15" s="64" t="s">
        <v>150</v>
      </c>
      <c r="C15" s="64" t="s">
        <v>153</v>
      </c>
      <c r="D15" s="43" t="s">
        <v>24</v>
      </c>
      <c r="E15" s="65" t="s">
        <v>163</v>
      </c>
      <c r="F15" s="115">
        <v>4542</v>
      </c>
      <c r="G15" s="116">
        <v>33.921927000000004</v>
      </c>
      <c r="H15" s="37">
        <f t="shared" si="0"/>
        <v>8.3561085261480645</v>
      </c>
      <c r="I15" s="66"/>
      <c r="K15" s="40"/>
    </row>
    <row r="16" spans="1:11" s="11" customFormat="1">
      <c r="A16" s="41">
        <f t="shared" si="1"/>
        <v>4</v>
      </c>
      <c r="B16" s="64" t="s">
        <v>208</v>
      </c>
      <c r="C16" s="64" t="s">
        <v>216</v>
      </c>
      <c r="D16" s="43" t="s">
        <v>24</v>
      </c>
      <c r="E16" s="65" t="str">
        <f>+VLOOKUP(B16,'[1]NSE Listed companies'!$D$2:$H$1842,5,0)</f>
        <v>TELECOM - SERVICES</v>
      </c>
      <c r="F16" s="115">
        <v>5560</v>
      </c>
      <c r="G16" s="116">
        <v>23.404820000000001</v>
      </c>
      <c r="H16" s="37">
        <f t="shared" si="0"/>
        <v>5.7653922772418191</v>
      </c>
      <c r="I16" s="66"/>
      <c r="K16" s="40"/>
    </row>
    <row r="17" spans="1:38" s="11" customFormat="1">
      <c r="A17" s="41">
        <f t="shared" si="1"/>
        <v>5</v>
      </c>
      <c r="B17" s="64" t="s">
        <v>151</v>
      </c>
      <c r="C17" s="64" t="s">
        <v>152</v>
      </c>
      <c r="D17" s="43" t="s">
        <v>24</v>
      </c>
      <c r="E17" s="65" t="str">
        <f>+VLOOKUP(B17,'[1]NSE Listed companies'!$D$2:$H$1842,5,0)</f>
        <v>FINANCE</v>
      </c>
      <c r="F17" s="115">
        <v>128195</v>
      </c>
      <c r="G17" s="116">
        <v>23.075099999999999</v>
      </c>
      <c r="H17" s="37">
        <f t="shared" si="0"/>
        <v>5.6841711808329514</v>
      </c>
      <c r="I17" s="66"/>
      <c r="K17" s="40"/>
    </row>
    <row r="18" spans="1:38" s="11" customFormat="1">
      <c r="A18" s="41">
        <f t="shared" si="1"/>
        <v>6</v>
      </c>
      <c r="B18" s="64" t="s">
        <v>164</v>
      </c>
      <c r="C18" s="64" t="s">
        <v>166</v>
      </c>
      <c r="D18" s="43" t="s">
        <v>24</v>
      </c>
      <c r="E18" s="65" t="str">
        <f>+VLOOKUP(B18,'[1]NSE Listed companies'!$D$2:$H$1842,5,0)</f>
        <v>PHARMACEUTICALS</v>
      </c>
      <c r="F18" s="115">
        <v>4000</v>
      </c>
      <c r="G18" s="116">
        <v>19.306000000000001</v>
      </c>
      <c r="H18" s="37">
        <f t="shared" si="0"/>
        <v>4.7557154169282461</v>
      </c>
      <c r="I18" s="66"/>
      <c r="J18" s="67"/>
      <c r="K18" s="40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11" customFormat="1">
      <c r="A19" s="41">
        <f t="shared" si="1"/>
        <v>7</v>
      </c>
      <c r="B19" s="64" t="s">
        <v>128</v>
      </c>
      <c r="C19" s="64" t="s">
        <v>131</v>
      </c>
      <c r="D19" s="43" t="s">
        <v>24</v>
      </c>
      <c r="E19" s="65" t="str">
        <f>+VLOOKUP(B19,'[1]NSE Listed companies'!$D$2:$H$1842,5,0)</f>
        <v>PHARMACEUTICALS</v>
      </c>
      <c r="F19" s="115">
        <v>3700</v>
      </c>
      <c r="G19" s="116">
        <v>18.516649999999998</v>
      </c>
      <c r="H19" s="37">
        <f t="shared" si="0"/>
        <v>4.5612720332986845</v>
      </c>
      <c r="I19" s="66"/>
      <c r="J19" s="67"/>
      <c r="K19" s="4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s="11" customFormat="1">
      <c r="A20" s="41">
        <f t="shared" si="1"/>
        <v>8</v>
      </c>
      <c r="B20" s="64" t="s">
        <v>159</v>
      </c>
      <c r="C20" s="64" t="s">
        <v>162</v>
      </c>
      <c r="D20" s="43" t="s">
        <v>24</v>
      </c>
      <c r="E20" s="65" t="str">
        <f>+VLOOKUP(B20,'[1]NSE Listed companies'!$D$2:$H$1842,5,0)</f>
        <v>CHEMICALS</v>
      </c>
      <c r="F20" s="115">
        <v>9300</v>
      </c>
      <c r="G20" s="116">
        <v>14.177849999999999</v>
      </c>
      <c r="H20" s="37">
        <f t="shared" si="0"/>
        <v>3.4924800488913359</v>
      </c>
      <c r="I20" s="66"/>
      <c r="J20" s="67"/>
      <c r="K20" s="40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38" s="11" customFormat="1">
      <c r="A21" s="41">
        <f t="shared" si="1"/>
        <v>9</v>
      </c>
      <c r="B21" s="64" t="s">
        <v>183</v>
      </c>
      <c r="C21" s="64" t="s">
        <v>184</v>
      </c>
      <c r="D21" s="43" t="s">
        <v>24</v>
      </c>
      <c r="E21" s="65" t="str">
        <f>+VLOOKUP(B21,'[1]NSE Listed companies'!$D$2:$H$1842,5,0)</f>
        <v>TRANSPORTATION</v>
      </c>
      <c r="F21" s="115">
        <v>3850</v>
      </c>
      <c r="G21" s="116">
        <v>13.157375</v>
      </c>
      <c r="H21" s="37">
        <f t="shared" si="0"/>
        <v>3.2411028247076699</v>
      </c>
      <c r="I21" s="66"/>
      <c r="J21" s="67"/>
      <c r="K21" s="40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38" s="11" customFormat="1">
      <c r="A22" s="41">
        <f t="shared" si="1"/>
        <v>10</v>
      </c>
      <c r="B22" s="64" t="s">
        <v>120</v>
      </c>
      <c r="C22" s="64" t="s">
        <v>121</v>
      </c>
      <c r="D22" s="43" t="s">
        <v>24</v>
      </c>
      <c r="E22" s="65" t="str">
        <f>+VLOOKUP(B22,'[1]NSE Listed companies'!$D$2:$H$1842,5,0)</f>
        <v>CHEMICALS</v>
      </c>
      <c r="F22" s="115">
        <v>4400</v>
      </c>
      <c r="G22" s="116">
        <v>12.672000000000001</v>
      </c>
      <c r="H22" s="37">
        <f t="shared" si="0"/>
        <v>3.1215386803747402</v>
      </c>
      <c r="I22" s="66"/>
      <c r="J22" s="67"/>
      <c r="K22" s="40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s="11" customFormat="1">
      <c r="A23" s="41">
        <f t="shared" si="1"/>
        <v>11</v>
      </c>
      <c r="B23" s="64" t="s">
        <v>209</v>
      </c>
      <c r="C23" s="64" t="s">
        <v>217</v>
      </c>
      <c r="D23" s="43" t="s">
        <v>24</v>
      </c>
      <c r="E23" s="65" t="str">
        <f>+VLOOKUP(B23,'[1]NSE Listed companies'!$D$2:$H$1842,5,0)</f>
        <v>TRADING</v>
      </c>
      <c r="F23" s="115">
        <v>3900</v>
      </c>
      <c r="G23" s="116">
        <v>11.5869</v>
      </c>
      <c r="H23" s="37">
        <f t="shared" si="0"/>
        <v>2.8542421508549616</v>
      </c>
      <c r="I23" s="66"/>
      <c r="J23" s="67"/>
      <c r="K23" s="40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 s="11" customFormat="1">
      <c r="A24" s="41">
        <f t="shared" si="1"/>
        <v>12</v>
      </c>
      <c r="B24" s="64" t="s">
        <v>210</v>
      </c>
      <c r="C24" s="64" t="s">
        <v>218</v>
      </c>
      <c r="D24" s="43" t="s">
        <v>24</v>
      </c>
      <c r="E24" s="65" t="str">
        <f>+VLOOKUP(B24,'[1]NSE Listed companies'!$D$2:$H$1842,5,0)</f>
        <v>CONSUMER NON DURABLES</v>
      </c>
      <c r="F24" s="115">
        <v>2000</v>
      </c>
      <c r="G24" s="116">
        <v>10.317</v>
      </c>
      <c r="H24" s="37">
        <f t="shared" si="0"/>
        <v>2.5414231822463851</v>
      </c>
      <c r="I24" s="66"/>
      <c r="J24" s="67"/>
      <c r="K24" s="40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38" s="11" customFormat="1">
      <c r="A25" s="41">
        <f t="shared" si="1"/>
        <v>13</v>
      </c>
      <c r="B25" s="64" t="s">
        <v>169</v>
      </c>
      <c r="C25" s="64" t="s">
        <v>173</v>
      </c>
      <c r="D25" s="43" t="s">
        <v>24</v>
      </c>
      <c r="E25" s="65" t="str">
        <f>+VLOOKUP(B25,'[1]NSE Listed companies'!$D$2:$H$1842,5,0)</f>
        <v>PETROLEUM PRODUCTS</v>
      </c>
      <c r="F25" s="115">
        <v>450</v>
      </c>
      <c r="G25" s="116">
        <v>10.054575</v>
      </c>
      <c r="H25" s="37">
        <f t="shared" si="0"/>
        <v>2.476779101738388</v>
      </c>
      <c r="I25" s="66"/>
      <c r="J25" s="67"/>
      <c r="K25" s="40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</row>
    <row r="26" spans="1:38" s="11" customFormat="1">
      <c r="A26" s="41">
        <f t="shared" si="1"/>
        <v>14</v>
      </c>
      <c r="B26" s="64" t="s">
        <v>143</v>
      </c>
      <c r="C26" s="64" t="s">
        <v>144</v>
      </c>
      <c r="D26" s="43" t="s">
        <v>24</v>
      </c>
      <c r="E26" s="65" t="str">
        <f>+VLOOKUP(B26,'[1]NSE Listed companies'!$D$2:$H$1842,5,0)</f>
        <v>PESTICIDES</v>
      </c>
      <c r="F26" s="115">
        <v>100</v>
      </c>
      <c r="G26" s="116">
        <v>9.0540000000000003</v>
      </c>
      <c r="H26" s="37">
        <f t="shared" si="0"/>
        <v>2.2303039150972932</v>
      </c>
      <c r="I26" s="66"/>
      <c r="J26" s="67"/>
      <c r="K26" s="40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</row>
    <row r="27" spans="1:38" s="11" customFormat="1">
      <c r="A27" s="41">
        <f t="shared" si="1"/>
        <v>15</v>
      </c>
      <c r="B27" s="64" t="s">
        <v>211</v>
      </c>
      <c r="C27" s="64" t="s">
        <v>219</v>
      </c>
      <c r="D27" s="43" t="s">
        <v>24</v>
      </c>
      <c r="E27" s="65" t="str">
        <f>+VLOOKUP(B27,'[1]NSE Listed companies'!$D$2:$H$1842,5,0)</f>
        <v>CONSTRUCTION</v>
      </c>
      <c r="F27" s="115">
        <v>3550</v>
      </c>
      <c r="G27" s="116">
        <v>8.9406750000000006</v>
      </c>
      <c r="H27" s="37">
        <f t="shared" si="0"/>
        <v>2.2023881661268492</v>
      </c>
      <c r="I27" s="66"/>
      <c r="J27" s="67"/>
      <c r="K27" s="40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</row>
    <row r="28" spans="1:38" s="11" customFormat="1">
      <c r="A28" s="41">
        <f t="shared" si="1"/>
        <v>16</v>
      </c>
      <c r="B28" s="64" t="s">
        <v>158</v>
      </c>
      <c r="C28" s="64" t="s">
        <v>161</v>
      </c>
      <c r="D28" s="43" t="s">
        <v>24</v>
      </c>
      <c r="E28" s="65" t="str">
        <f>+VLOOKUP(B28,'[1]NSE Listed companies'!$D$2:$H$1842,5,0)</f>
        <v>INDUSTRIAL PRODUCTS</v>
      </c>
      <c r="F28" s="115">
        <v>2300</v>
      </c>
      <c r="G28" s="116">
        <v>7.2024499999999998</v>
      </c>
      <c r="H28" s="37">
        <f t="shared" si="0"/>
        <v>1.7742050401250826</v>
      </c>
      <c r="I28" s="66"/>
      <c r="J28" s="67"/>
      <c r="K28" s="40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</row>
    <row r="29" spans="1:38" s="11" customFormat="1">
      <c r="A29" s="41">
        <f t="shared" si="1"/>
        <v>17</v>
      </c>
      <c r="B29" s="64" t="s">
        <v>212</v>
      </c>
      <c r="C29" s="64" t="s">
        <v>220</v>
      </c>
      <c r="D29" s="43" t="s">
        <v>24</v>
      </c>
      <c r="E29" s="65" t="str">
        <f>+VLOOKUP(B29,'[1]NSE Listed companies'!$D$2:$H$1842,5,0)</f>
        <v>CHEMICALS</v>
      </c>
      <c r="F29" s="115">
        <v>885</v>
      </c>
      <c r="G29" s="116">
        <v>6.8773350000000004</v>
      </c>
      <c r="H29" s="37">
        <f t="shared" si="0"/>
        <v>1.694118309690263</v>
      </c>
      <c r="I29" s="66"/>
      <c r="J29" s="67"/>
      <c r="K29" s="40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</row>
    <row r="30" spans="1:38" s="11" customFormat="1">
      <c r="A30" s="41">
        <f t="shared" si="1"/>
        <v>18</v>
      </c>
      <c r="B30" s="64" t="s">
        <v>165</v>
      </c>
      <c r="C30" s="64" t="s">
        <v>167</v>
      </c>
      <c r="D30" s="43" t="s">
        <v>24</v>
      </c>
      <c r="E30" s="65" t="str">
        <f>+VLOOKUP(B30,'[1]NSE Listed companies'!$D$2:$H$1842,5,0)</f>
        <v>PESTICIDES</v>
      </c>
      <c r="F30" s="115">
        <v>2100</v>
      </c>
      <c r="G30" s="116">
        <v>5.9828999999999999</v>
      </c>
      <c r="H30" s="37">
        <f t="shared" si="0"/>
        <v>1.4737889654998446</v>
      </c>
      <c r="I30" s="66"/>
      <c r="J30" s="67"/>
      <c r="K30" s="40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</row>
    <row r="31" spans="1:38" s="11" customFormat="1">
      <c r="A31" s="41">
        <f t="shared" si="1"/>
        <v>19</v>
      </c>
      <c r="B31" s="64" t="s">
        <v>213</v>
      </c>
      <c r="C31" s="64" t="s">
        <v>221</v>
      </c>
      <c r="D31" s="43" t="s">
        <v>24</v>
      </c>
      <c r="E31" s="65" t="str">
        <f>+VLOOKUP(B31,'[1]NSE Listed companies'!$D$2:$H$1842,5,0)</f>
        <v>FINANCE</v>
      </c>
      <c r="F31" s="115">
        <v>950</v>
      </c>
      <c r="G31" s="116">
        <v>5.8159000000000001</v>
      </c>
      <c r="H31" s="37">
        <f t="shared" si="0"/>
        <v>1.4326512635094264</v>
      </c>
      <c r="I31" s="66"/>
      <c r="J31" s="67"/>
      <c r="K31" s="40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</row>
    <row r="32" spans="1:38" s="11" customFormat="1">
      <c r="A32" s="41">
        <f t="shared" si="1"/>
        <v>20</v>
      </c>
      <c r="B32" s="64" t="s">
        <v>214</v>
      </c>
      <c r="C32" s="64" t="s">
        <v>222</v>
      </c>
      <c r="D32" s="43" t="s">
        <v>24</v>
      </c>
      <c r="E32" s="65" t="str">
        <f>+VLOOKUP(B32,'[1]NSE Listed companies'!$D$2:$H$1842,5,0)</f>
        <v>CONSUMER DURABLES</v>
      </c>
      <c r="F32" s="115">
        <v>1750</v>
      </c>
      <c r="G32" s="116">
        <v>5.1161250000000003</v>
      </c>
      <c r="H32" s="37">
        <f t="shared" si="0"/>
        <v>1.2602732071600551</v>
      </c>
      <c r="I32" s="66"/>
      <c r="J32" s="67"/>
      <c r="K32" s="40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</row>
    <row r="33" spans="1:39" s="11" customFormat="1">
      <c r="A33" s="41">
        <f t="shared" si="1"/>
        <v>21</v>
      </c>
      <c r="B33" s="64" t="s">
        <v>127</v>
      </c>
      <c r="C33" s="64" t="s">
        <v>133</v>
      </c>
      <c r="D33" s="43" t="s">
        <v>24</v>
      </c>
      <c r="E33" s="65" t="str">
        <f>+VLOOKUP(B33,'[1]NSE Listed companies'!$D$2:$H$1842,5,0)</f>
        <v>CONSUMER NON DURABLES</v>
      </c>
      <c r="F33" s="115">
        <v>980</v>
      </c>
      <c r="G33" s="116">
        <v>5.0033899999999996</v>
      </c>
      <c r="H33" s="37">
        <f t="shared" si="0"/>
        <v>1.2325027949810738</v>
      </c>
      <c r="I33" s="66"/>
      <c r="J33" s="67"/>
      <c r="K33" s="40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4" spans="1:39" s="11" customFormat="1">
      <c r="A34" s="41">
        <f t="shared" si="1"/>
        <v>22</v>
      </c>
      <c r="B34" s="64" t="s">
        <v>215</v>
      </c>
      <c r="C34" s="64" t="s">
        <v>223</v>
      </c>
      <c r="D34" s="43" t="s">
        <v>25</v>
      </c>
      <c r="E34" s="65" t="s">
        <v>268</v>
      </c>
      <c r="F34" s="115">
        <v>1395</v>
      </c>
      <c r="G34" s="116">
        <v>0.23715</v>
      </c>
      <c r="H34" s="37">
        <f t="shared" si="0"/>
        <v>5.8418000161842613E-2</v>
      </c>
      <c r="I34" s="66"/>
      <c r="J34" s="67"/>
      <c r="K34" s="40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1:39" s="11" customFormat="1">
      <c r="A35" s="41"/>
      <c r="B35" s="64"/>
      <c r="C35" s="64"/>
      <c r="D35" s="43"/>
      <c r="E35" s="65"/>
      <c r="F35" s="115"/>
      <c r="G35" s="263"/>
      <c r="H35" s="15"/>
      <c r="I35" s="66"/>
      <c r="J35" s="67"/>
      <c r="K35" s="40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</row>
    <row r="36" spans="1:39" s="11" customFormat="1">
      <c r="A36" s="119"/>
      <c r="B36" s="120"/>
      <c r="C36" s="43" t="s">
        <v>139</v>
      </c>
      <c r="D36" s="88"/>
      <c r="E36" s="121"/>
      <c r="F36" s="262"/>
      <c r="G36" s="46">
        <f>SUM(G13:G35)</f>
        <v>317.12343199999998</v>
      </c>
      <c r="H36" s="310">
        <f>SUM(H13:H35)</f>
        <v>78.118139160447342</v>
      </c>
      <c r="I36" s="38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s="11" customFormat="1">
      <c r="A37" s="86"/>
      <c r="B37" s="70"/>
      <c r="C37" s="12"/>
      <c r="D37" s="19"/>
      <c r="E37" s="12"/>
      <c r="F37" s="14"/>
      <c r="G37" s="100"/>
      <c r="H37" s="123"/>
    </row>
    <row r="38" spans="1:39" s="11" customFormat="1">
      <c r="A38" s="124"/>
      <c r="B38" s="70"/>
      <c r="C38" s="70" t="s">
        <v>9</v>
      </c>
      <c r="D38" s="125" t="s">
        <v>10</v>
      </c>
      <c r="E38" s="13" t="s">
        <v>10</v>
      </c>
      <c r="F38" s="126" t="s">
        <v>10</v>
      </c>
      <c r="G38" s="126" t="s">
        <v>10</v>
      </c>
      <c r="H38" s="291" t="s">
        <v>10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9" s="11" customFormat="1" ht="16.5" thickBot="1">
      <c r="A39" s="86"/>
      <c r="B39" s="42"/>
      <c r="C39" s="43" t="s">
        <v>139</v>
      </c>
      <c r="D39" s="19"/>
      <c r="E39" s="12"/>
      <c r="F39" s="14"/>
      <c r="G39" s="46">
        <f>SUM(G38)</f>
        <v>0</v>
      </c>
      <c r="H39" s="84">
        <f>SUM(H38)</f>
        <v>0</v>
      </c>
      <c r="I39" s="40"/>
    </row>
    <row r="40" spans="1:39" s="11" customFormat="1" ht="16.5" thickBot="1">
      <c r="A40" s="86"/>
      <c r="B40" s="70"/>
      <c r="C40" s="43" t="s">
        <v>12</v>
      </c>
      <c r="D40" s="19"/>
      <c r="E40" s="12"/>
      <c r="F40" s="14"/>
      <c r="G40" s="136">
        <f>+G36+G39</f>
        <v>317.12343199999998</v>
      </c>
      <c r="H40" s="136">
        <f>+H36+H39</f>
        <v>78.118139160447342</v>
      </c>
      <c r="I40" s="44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</row>
    <row r="41" spans="1:39" s="11" customFormat="1">
      <c r="A41" s="86"/>
      <c r="B41" s="70"/>
      <c r="C41" s="43"/>
      <c r="D41" s="19"/>
      <c r="E41" s="12"/>
      <c r="F41" s="14"/>
      <c r="G41" s="116"/>
      <c r="H41" s="37"/>
      <c r="I41" s="44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</row>
    <row r="42" spans="1:39" s="11" customFormat="1">
      <c r="A42" s="86"/>
      <c r="B42" s="70"/>
      <c r="C42" s="43" t="s">
        <v>136</v>
      </c>
      <c r="D42" s="19"/>
      <c r="E42" s="12"/>
      <c r="F42" s="14"/>
      <c r="G42" s="116"/>
      <c r="H42" s="37"/>
      <c r="I42" s="44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</row>
    <row r="43" spans="1:39" s="11" customFormat="1">
      <c r="A43" s="86"/>
      <c r="B43" s="70"/>
      <c r="C43" s="43" t="s">
        <v>137</v>
      </c>
      <c r="D43" s="125" t="s">
        <v>10</v>
      </c>
      <c r="E43" s="13" t="s">
        <v>10</v>
      </c>
      <c r="F43" s="126" t="s">
        <v>10</v>
      </c>
      <c r="G43" s="140" t="s">
        <v>10</v>
      </c>
      <c r="H43" s="265" t="s">
        <v>10</v>
      </c>
      <c r="I43" s="44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</row>
    <row r="44" spans="1:39" s="11" customFormat="1">
      <c r="A44" s="86"/>
      <c r="B44" s="70"/>
      <c r="C44" s="43"/>
      <c r="D44" s="19"/>
      <c r="E44" s="12"/>
      <c r="F44" s="14"/>
      <c r="G44" s="116"/>
      <c r="H44" s="15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  <row r="45" spans="1:39">
      <c r="A45" s="86"/>
      <c r="B45" s="70"/>
      <c r="C45" s="43" t="s">
        <v>139</v>
      </c>
      <c r="D45" s="19"/>
      <c r="E45" s="12"/>
      <c r="F45" s="69"/>
      <c r="G45" s="46">
        <f>SUM(G44:G44)</f>
        <v>0</v>
      </c>
      <c r="H45" s="84">
        <f>SUM(H44:H44)</f>
        <v>0</v>
      </c>
    </row>
    <row r="46" spans="1:39">
      <c r="A46" s="86"/>
      <c r="B46" s="70"/>
      <c r="C46" s="43" t="s">
        <v>138</v>
      </c>
      <c r="D46" s="125" t="s">
        <v>10</v>
      </c>
      <c r="E46" s="13" t="s">
        <v>10</v>
      </c>
      <c r="F46" s="126" t="s">
        <v>10</v>
      </c>
      <c r="G46" s="140" t="s">
        <v>10</v>
      </c>
      <c r="H46" s="265" t="s">
        <v>10</v>
      </c>
      <c r="I46" s="11"/>
      <c r="J46" s="11"/>
      <c r="K46" s="11"/>
      <c r="L46" s="11"/>
    </row>
    <row r="47" spans="1:39" s="17" customFormat="1">
      <c r="A47" s="86"/>
      <c r="B47" s="70"/>
      <c r="C47" s="43"/>
      <c r="D47" s="125"/>
      <c r="E47" s="13"/>
      <c r="F47" s="126"/>
      <c r="G47" s="127"/>
      <c r="H47" s="128"/>
      <c r="J47" s="73"/>
      <c r="K47" s="74"/>
    </row>
    <row r="48" spans="1:39" s="17" customFormat="1" ht="16.5" thickBot="1">
      <c r="A48" s="86"/>
      <c r="B48" s="70"/>
      <c r="C48" s="43" t="s">
        <v>139</v>
      </c>
      <c r="D48" s="125"/>
      <c r="E48" s="13"/>
      <c r="F48" s="126"/>
      <c r="G48" s="266">
        <f>SUM(G47)</f>
        <v>0</v>
      </c>
      <c r="H48" s="290">
        <f>SUM(H47)</f>
        <v>0</v>
      </c>
      <c r="J48" s="73"/>
      <c r="K48" s="74"/>
    </row>
    <row r="49" spans="1:8" s="17" customFormat="1" ht="16.5" thickBot="1">
      <c r="A49" s="86"/>
      <c r="B49" s="70"/>
      <c r="C49" s="43" t="s">
        <v>12</v>
      </c>
      <c r="D49" s="125"/>
      <c r="E49" s="13"/>
      <c r="F49" s="126"/>
      <c r="G49" s="136">
        <f>+G45+G48</f>
        <v>0</v>
      </c>
      <c r="H49" s="136">
        <f>+H45+H48</f>
        <v>0</v>
      </c>
    </row>
    <row r="50" spans="1:8" s="20" customFormat="1">
      <c r="A50" s="86"/>
      <c r="B50" s="70"/>
      <c r="C50" s="43"/>
      <c r="D50" s="19"/>
      <c r="E50" s="12"/>
      <c r="F50" s="14"/>
      <c r="G50" s="260"/>
      <c r="H50" s="37"/>
    </row>
    <row r="51" spans="1:8" s="20" customFormat="1">
      <c r="A51" s="86"/>
      <c r="B51" s="42"/>
      <c r="C51" s="43" t="s">
        <v>5</v>
      </c>
      <c r="D51" s="71"/>
      <c r="E51" s="129"/>
      <c r="F51" s="126"/>
      <c r="G51" s="127"/>
      <c r="H51" s="131"/>
    </row>
    <row r="52" spans="1:8" s="20" customFormat="1">
      <c r="A52" s="86"/>
      <c r="B52" s="42"/>
      <c r="C52" s="45" t="s">
        <v>11</v>
      </c>
      <c r="D52" s="71"/>
      <c r="E52" s="129"/>
      <c r="F52" s="126"/>
      <c r="G52" s="127"/>
      <c r="H52" s="131"/>
    </row>
    <row r="53" spans="1:8" s="20" customFormat="1">
      <c r="A53" s="86">
        <f>+A34+1</f>
        <v>23</v>
      </c>
      <c r="B53" s="64" t="s">
        <v>31</v>
      </c>
      <c r="C53" s="64" t="s">
        <v>96</v>
      </c>
      <c r="D53" s="19" t="s">
        <v>28</v>
      </c>
      <c r="E53" s="129" t="s">
        <v>24</v>
      </c>
      <c r="F53" s="126">
        <v>33500</v>
      </c>
      <c r="G53" s="127">
        <v>36.185661500000002</v>
      </c>
      <c r="H53" s="37">
        <f>+(G53/$G$75)*100</f>
        <v>8.9137422701386555</v>
      </c>
    </row>
    <row r="54" spans="1:8" s="20" customFormat="1">
      <c r="A54" s="86"/>
      <c r="B54" s="64"/>
      <c r="C54" s="45"/>
      <c r="D54" s="71"/>
      <c r="E54" s="129"/>
      <c r="F54" s="126"/>
      <c r="G54" s="127"/>
      <c r="H54" s="131"/>
    </row>
    <row r="55" spans="1:8" s="20" customFormat="1">
      <c r="A55" s="86"/>
      <c r="B55" s="42"/>
      <c r="C55" s="43" t="s">
        <v>139</v>
      </c>
      <c r="D55" s="71"/>
      <c r="E55" s="129"/>
      <c r="F55" s="126"/>
      <c r="G55" s="127">
        <f>SUM(G53:G54)</f>
        <v>36.185661500000002</v>
      </c>
      <c r="H55" s="156">
        <f>SUM(H53:H54)</f>
        <v>8.9137422701386555</v>
      </c>
    </row>
    <row r="56" spans="1:8" s="20" customFormat="1">
      <c r="A56" s="86"/>
      <c r="B56" s="42"/>
      <c r="C56" s="70" t="s">
        <v>13</v>
      </c>
      <c r="D56" s="71" t="s">
        <v>10</v>
      </c>
      <c r="E56" s="129" t="s">
        <v>10</v>
      </c>
      <c r="F56" s="126" t="s">
        <v>10</v>
      </c>
      <c r="G56" s="127" t="s">
        <v>10</v>
      </c>
      <c r="H56" s="131" t="s">
        <v>10</v>
      </c>
    </row>
    <row r="57" spans="1:8" s="20" customFormat="1">
      <c r="A57" s="86"/>
      <c r="B57" s="42"/>
      <c r="C57" s="70"/>
      <c r="D57" s="71"/>
      <c r="E57" s="129"/>
      <c r="F57" s="126"/>
      <c r="G57" s="127"/>
      <c r="H57" s="131"/>
    </row>
    <row r="58" spans="1:8" s="20" customFormat="1">
      <c r="A58" s="86"/>
      <c r="B58" s="42"/>
      <c r="C58" s="43" t="s">
        <v>139</v>
      </c>
      <c r="D58" s="71"/>
      <c r="E58" s="129"/>
      <c r="F58" s="126"/>
      <c r="G58" s="127">
        <f>SUM(G57)</f>
        <v>0</v>
      </c>
      <c r="H58" s="156">
        <f>SUM(H57)</f>
        <v>0</v>
      </c>
    </row>
    <row r="59" spans="1:8" s="20" customFormat="1">
      <c r="A59" s="86"/>
      <c r="B59" s="42"/>
      <c r="C59" s="43" t="s">
        <v>14</v>
      </c>
      <c r="D59" s="71" t="s">
        <v>10</v>
      </c>
      <c r="E59" s="129" t="s">
        <v>10</v>
      </c>
      <c r="F59" s="126" t="s">
        <v>10</v>
      </c>
      <c r="G59" s="127" t="s">
        <v>10</v>
      </c>
      <c r="H59" s="131" t="s">
        <v>10</v>
      </c>
    </row>
    <row r="60" spans="1:8" s="20" customFormat="1">
      <c r="A60" s="86"/>
      <c r="B60" s="42"/>
      <c r="C60" s="43"/>
      <c r="D60" s="71"/>
      <c r="E60" s="129"/>
      <c r="F60" s="126"/>
      <c r="G60" s="127"/>
      <c r="H60" s="131"/>
    </row>
    <row r="61" spans="1:8" s="20" customFormat="1" ht="16.5" thickBot="1">
      <c r="A61" s="86"/>
      <c r="B61" s="42"/>
      <c r="C61" s="43" t="s">
        <v>139</v>
      </c>
      <c r="D61" s="19"/>
      <c r="E61" s="72"/>
      <c r="F61" s="133"/>
      <c r="G61" s="127">
        <f>SUM(G60)</f>
        <v>0</v>
      </c>
      <c r="H61" s="156">
        <f>SUM(H60)</f>
        <v>0</v>
      </c>
    </row>
    <row r="62" spans="1:8" s="20" customFormat="1" ht="16.5" thickBot="1">
      <c r="A62" s="86"/>
      <c r="B62" s="42"/>
      <c r="C62" s="43" t="s">
        <v>12</v>
      </c>
      <c r="D62" s="19"/>
      <c r="E62" s="72"/>
      <c r="F62" s="133"/>
      <c r="G62" s="136">
        <f>+G61+G58+G55</f>
        <v>36.185661500000002</v>
      </c>
      <c r="H62" s="136">
        <f>+H61+H58+H55</f>
        <v>8.9137422701386555</v>
      </c>
    </row>
    <row r="63" spans="1:8" s="20" customFormat="1">
      <c r="A63" s="86"/>
      <c r="B63" s="42"/>
      <c r="C63" s="43"/>
      <c r="D63" s="19"/>
      <c r="E63" s="72"/>
      <c r="F63" s="133"/>
      <c r="G63" s="132"/>
      <c r="H63" s="295"/>
    </row>
    <row r="64" spans="1:8" s="20" customFormat="1">
      <c r="A64" s="86"/>
      <c r="B64" s="42"/>
      <c r="C64" s="43" t="s">
        <v>15</v>
      </c>
      <c r="D64" s="71"/>
      <c r="E64" s="129"/>
      <c r="F64" s="126"/>
      <c r="G64" s="127"/>
      <c r="H64" s="131"/>
    </row>
    <row r="65" spans="1:8" s="20" customFormat="1">
      <c r="A65" s="86"/>
      <c r="B65" s="42"/>
      <c r="C65" s="43" t="s">
        <v>89</v>
      </c>
      <c r="D65" s="71" t="s">
        <v>10</v>
      </c>
      <c r="E65" s="129" t="s">
        <v>10</v>
      </c>
      <c r="F65" s="126" t="s">
        <v>10</v>
      </c>
      <c r="G65" s="127" t="s">
        <v>10</v>
      </c>
      <c r="H65" s="131" t="s">
        <v>10</v>
      </c>
    </row>
    <row r="66" spans="1:8" s="20" customFormat="1" ht="16.5" thickBot="1">
      <c r="A66" s="86"/>
      <c r="B66" s="42"/>
      <c r="C66" s="43"/>
      <c r="D66" s="19"/>
      <c r="E66" s="72"/>
      <c r="F66" s="133"/>
      <c r="G66" s="132"/>
      <c r="H66" s="267"/>
    </row>
    <row r="67" spans="1:8" s="20" customFormat="1" ht="16.5" thickBot="1">
      <c r="A67" s="86"/>
      <c r="B67" s="42"/>
      <c r="C67" s="43" t="s">
        <v>12</v>
      </c>
      <c r="D67" s="19"/>
      <c r="E67" s="72"/>
      <c r="F67" s="133"/>
      <c r="G67" s="136">
        <f>SUM(G66)</f>
        <v>0</v>
      </c>
      <c r="H67" s="136">
        <f>SUM(H66)</f>
        <v>0</v>
      </c>
    </row>
    <row r="68" spans="1:8" s="20" customFormat="1">
      <c r="A68" s="86"/>
      <c r="B68" s="42"/>
      <c r="C68" s="43" t="s">
        <v>16</v>
      </c>
      <c r="D68" s="19"/>
      <c r="E68" s="72"/>
      <c r="F68" s="133"/>
      <c r="G68" s="46"/>
      <c r="H68" s="248"/>
    </row>
    <row r="69" spans="1:8" s="20" customFormat="1">
      <c r="A69" s="86"/>
      <c r="B69" s="42"/>
      <c r="C69" s="43" t="s">
        <v>140</v>
      </c>
      <c r="D69" s="71"/>
      <c r="E69" s="129"/>
      <c r="F69" s="126"/>
      <c r="G69" s="126"/>
      <c r="H69" s="291"/>
    </row>
    <row r="70" spans="1:8" s="20" customFormat="1">
      <c r="A70" s="86">
        <f>+A53+1</f>
        <v>24</v>
      </c>
      <c r="B70" s="64" t="s">
        <v>224</v>
      </c>
      <c r="C70" s="43" t="s">
        <v>225</v>
      </c>
      <c r="D70" s="71"/>
      <c r="E70" s="129"/>
      <c r="F70" s="288">
        <v>798.8</v>
      </c>
      <c r="G70" s="140">
        <v>79.88</v>
      </c>
      <c r="H70" s="134">
        <f>(G70/$G$75)*100</f>
        <v>19.677123562842034</v>
      </c>
    </row>
    <row r="71" spans="1:8" s="20" customFormat="1">
      <c r="A71" s="86"/>
      <c r="B71" s="42"/>
      <c r="C71" s="43"/>
      <c r="D71" s="19"/>
      <c r="E71" s="72"/>
      <c r="F71" s="283"/>
      <c r="G71" s="130"/>
      <c r="H71" s="248"/>
    </row>
    <row r="72" spans="1:8" s="20" customFormat="1">
      <c r="A72" s="86"/>
      <c r="B72" s="42"/>
      <c r="C72" s="43" t="s">
        <v>100</v>
      </c>
      <c r="D72" s="19"/>
      <c r="E72" s="135"/>
      <c r="F72" s="69"/>
      <c r="G72" s="249">
        <f>+G75-G70-G62-G49-G40</f>
        <v>-27.235450199999946</v>
      </c>
      <c r="H72" s="134">
        <f>(G72/$G$75)*100</f>
        <v>-6.7090049934280138</v>
      </c>
    </row>
    <row r="73" spans="1:8" s="20" customFormat="1" ht="16.5" thickBot="1">
      <c r="A73" s="86"/>
      <c r="B73" s="42"/>
      <c r="C73" s="43"/>
      <c r="D73" s="19"/>
      <c r="E73" s="135"/>
      <c r="F73" s="69"/>
      <c r="G73" s="249"/>
      <c r="H73" s="134"/>
    </row>
    <row r="74" spans="1:8" s="20" customFormat="1" ht="16.5" thickBot="1">
      <c r="A74" s="86"/>
      <c r="B74" s="42"/>
      <c r="C74" s="43" t="s">
        <v>12</v>
      </c>
      <c r="D74" s="19"/>
      <c r="E74" s="135"/>
      <c r="F74" s="69"/>
      <c r="G74" s="136">
        <f>+G72+G70</f>
        <v>52.64454980000005</v>
      </c>
      <c r="H74" s="136">
        <f>+H72+H70</f>
        <v>12.96811856941402</v>
      </c>
    </row>
    <row r="75" spans="1:8" s="20" customFormat="1" ht="16.5" thickBot="1">
      <c r="A75" s="243"/>
      <c r="B75" s="244"/>
      <c r="C75" s="245" t="s">
        <v>17</v>
      </c>
      <c r="D75" s="245"/>
      <c r="E75" s="246"/>
      <c r="F75" s="247"/>
      <c r="G75" s="136">
        <v>405.95364330000001</v>
      </c>
      <c r="H75" s="122">
        <f>+H40+H49+H62+H67+H74</f>
        <v>100.00000000000001</v>
      </c>
    </row>
    <row r="76" spans="1:8" s="20" customFormat="1">
      <c r="A76" s="79"/>
      <c r="B76" s="79"/>
      <c r="C76" s="77"/>
      <c r="D76" s="285"/>
      <c r="E76" s="98"/>
      <c r="F76" s="182"/>
      <c r="G76" s="26"/>
      <c r="H76" s="284"/>
    </row>
    <row r="77" spans="1:8" s="11" customFormat="1">
      <c r="A77" s="34"/>
      <c r="B77" s="81"/>
      <c r="C77" s="49"/>
      <c r="D77" s="1"/>
      <c r="E77" s="1"/>
      <c r="F77" s="47"/>
      <c r="G77" s="29"/>
      <c r="H77" s="16"/>
    </row>
    <row r="78" spans="1:8" s="11" customFormat="1">
      <c r="A78" s="34"/>
      <c r="B78" s="34"/>
      <c r="C78" s="24" t="s">
        <v>18</v>
      </c>
      <c r="D78" s="1"/>
      <c r="E78" s="2"/>
      <c r="G78" s="48"/>
      <c r="H78" s="29"/>
    </row>
    <row r="79" spans="1:8" s="11" customFormat="1">
      <c r="A79" s="34"/>
      <c r="B79" s="34"/>
      <c r="D79" s="1"/>
      <c r="E79" s="2"/>
      <c r="F79" s="47"/>
      <c r="G79" s="48"/>
      <c r="H79" s="29"/>
    </row>
    <row r="80" spans="1:8" s="11" customFormat="1" ht="18.75">
      <c r="A80" s="34"/>
      <c r="B80" s="50">
        <v>1</v>
      </c>
      <c r="C80" s="51" t="s">
        <v>19</v>
      </c>
      <c r="D80" s="1"/>
      <c r="E80" s="2"/>
      <c r="F80" s="47"/>
      <c r="G80" s="48"/>
      <c r="H80" s="29"/>
    </row>
    <row r="81" spans="1:8" s="11" customFormat="1" ht="18.75">
      <c r="A81" s="81"/>
      <c r="B81" s="50">
        <v>2</v>
      </c>
      <c r="C81" s="51" t="s">
        <v>20</v>
      </c>
      <c r="D81" s="1"/>
      <c r="E81" s="2"/>
      <c r="F81" s="47"/>
      <c r="G81" s="48"/>
      <c r="H81" s="29"/>
    </row>
    <row r="82" spans="1:8" s="11" customFormat="1" ht="18.75">
      <c r="A82" s="34"/>
      <c r="B82" s="50">
        <v>3</v>
      </c>
      <c r="C82" s="51" t="s">
        <v>284</v>
      </c>
      <c r="D82" s="1"/>
      <c r="E82" s="2"/>
      <c r="F82" s="47"/>
      <c r="G82" s="48"/>
      <c r="H82" s="29"/>
    </row>
    <row r="83" spans="1:8" s="11" customFormat="1" ht="18.75">
      <c r="B83" s="50"/>
      <c r="C83" s="51" t="s">
        <v>285</v>
      </c>
      <c r="D83" s="1"/>
      <c r="E83" s="2"/>
      <c r="F83" s="47"/>
      <c r="G83" s="48"/>
      <c r="H83" s="29"/>
    </row>
    <row r="84" spans="1:8" s="11" customFormat="1" ht="18.75">
      <c r="B84" s="50"/>
      <c r="C84" s="51" t="s">
        <v>286</v>
      </c>
      <c r="D84" s="1"/>
      <c r="E84" s="2"/>
      <c r="F84" s="47"/>
      <c r="G84" s="48"/>
      <c r="H84" s="29"/>
    </row>
    <row r="85" spans="1:8" s="11" customFormat="1" ht="18.75">
      <c r="B85" s="50"/>
      <c r="C85" s="51" t="s">
        <v>287</v>
      </c>
      <c r="D85" s="1"/>
      <c r="E85" s="2"/>
      <c r="F85" s="47"/>
      <c r="G85" s="48"/>
      <c r="H85" s="29"/>
    </row>
    <row r="86" spans="1:8" s="11" customFormat="1" ht="18.75">
      <c r="B86" s="50">
        <v>4</v>
      </c>
      <c r="C86" s="51" t="s">
        <v>338</v>
      </c>
      <c r="D86" s="1"/>
      <c r="E86" s="2"/>
      <c r="F86" s="47"/>
      <c r="G86" s="48"/>
      <c r="H86" s="29"/>
    </row>
    <row r="87" spans="1:8" s="11" customFormat="1" ht="18.75">
      <c r="B87" s="50"/>
      <c r="C87" s="51" t="s">
        <v>339</v>
      </c>
      <c r="D87" s="1"/>
      <c r="E87" s="2"/>
      <c r="F87" s="47"/>
      <c r="G87" s="48"/>
      <c r="H87" s="29"/>
    </row>
    <row r="88" spans="1:8" s="11" customFormat="1" ht="18.75">
      <c r="B88" s="50"/>
      <c r="C88" s="51" t="s">
        <v>340</v>
      </c>
      <c r="D88" s="1"/>
      <c r="E88" s="2"/>
      <c r="F88" s="47"/>
      <c r="G88" s="48"/>
      <c r="H88" s="29"/>
    </row>
    <row r="89" spans="1:8" s="11" customFormat="1" ht="18.75">
      <c r="B89" s="50"/>
      <c r="C89" s="51" t="s">
        <v>341</v>
      </c>
      <c r="D89" s="1"/>
      <c r="E89" s="2"/>
      <c r="F89" s="47"/>
      <c r="G89" s="48"/>
      <c r="H89" s="29"/>
    </row>
    <row r="90" spans="1:8" s="11" customFormat="1" ht="18.75">
      <c r="B90" s="50">
        <v>5</v>
      </c>
      <c r="C90" s="51" t="s">
        <v>92</v>
      </c>
      <c r="D90" s="1"/>
      <c r="E90" s="2"/>
      <c r="F90" s="47"/>
      <c r="G90" s="48"/>
      <c r="H90" s="29"/>
    </row>
    <row r="91" spans="1:8" s="11" customFormat="1" ht="18.75">
      <c r="B91" s="50"/>
      <c r="C91" s="51" t="s">
        <v>78</v>
      </c>
      <c r="D91" s="1"/>
      <c r="E91" s="2"/>
      <c r="F91" s="47"/>
      <c r="G91" s="48"/>
      <c r="H91" s="48"/>
    </row>
    <row r="92" spans="1:8" s="11" customFormat="1" ht="18.75">
      <c r="B92" s="50">
        <v>6</v>
      </c>
      <c r="C92" s="51" t="s">
        <v>204</v>
      </c>
      <c r="D92" s="1"/>
      <c r="E92" s="2"/>
      <c r="F92" s="47"/>
      <c r="G92" s="48"/>
      <c r="H92" s="48"/>
    </row>
    <row r="93" spans="1:8" s="11" customFormat="1" ht="18.75">
      <c r="B93" s="50">
        <v>7</v>
      </c>
      <c r="C93" s="51" t="s">
        <v>205</v>
      </c>
      <c r="D93" s="1"/>
      <c r="E93" s="2"/>
      <c r="F93" s="47"/>
      <c r="G93" s="48"/>
      <c r="H93" s="48"/>
    </row>
    <row r="94" spans="1:8" s="11" customFormat="1" ht="18.75">
      <c r="B94" s="50">
        <v>8</v>
      </c>
      <c r="C94" s="51" t="s">
        <v>269</v>
      </c>
      <c r="D94" s="1"/>
      <c r="E94" s="2"/>
      <c r="F94" s="47"/>
      <c r="G94" s="48"/>
      <c r="H94" s="48"/>
    </row>
    <row r="95" spans="1:8" ht="18.75">
      <c r="A95" s="11"/>
      <c r="B95" s="50">
        <v>9</v>
      </c>
      <c r="C95" s="51" t="s">
        <v>206</v>
      </c>
      <c r="D95" s="1"/>
      <c r="E95" s="2"/>
    </row>
    <row r="96" spans="1:8">
      <c r="A96" s="11"/>
      <c r="B96" s="11"/>
      <c r="C96" s="11"/>
      <c r="D96" s="11"/>
      <c r="E96" s="52"/>
    </row>
    <row r="97" spans="1:8">
      <c r="A97" s="11"/>
      <c r="B97" s="11"/>
      <c r="C97" s="11"/>
      <c r="D97" s="11"/>
      <c r="E97" s="52"/>
      <c r="F97" s="53"/>
    </row>
    <row r="98" spans="1:8">
      <c r="A98" s="11"/>
      <c r="B98" s="11"/>
      <c r="C98" s="11"/>
      <c r="D98" s="11"/>
      <c r="E98" s="52"/>
      <c r="F98" s="53"/>
    </row>
    <row r="99" spans="1:8">
      <c r="A99" s="11"/>
      <c r="B99" s="11"/>
      <c r="C99" s="11"/>
      <c r="D99" s="11"/>
      <c r="E99" s="52"/>
      <c r="F99" s="53"/>
    </row>
    <row r="100" spans="1:8">
      <c r="A100" s="34"/>
      <c r="B100" s="34"/>
      <c r="C100" s="24"/>
      <c r="D100" s="1"/>
      <c r="E100" s="2"/>
      <c r="F100" s="53"/>
      <c r="G100" s="10"/>
      <c r="H100" s="10"/>
    </row>
    <row r="101" spans="1:8">
      <c r="C101" s="7" t="s">
        <v>0</v>
      </c>
      <c r="G101" s="10"/>
      <c r="H101" s="10"/>
    </row>
    <row r="107" spans="1:8">
      <c r="D107" s="82"/>
      <c r="G107" s="10"/>
      <c r="H107" s="10"/>
    </row>
    <row r="108" spans="1:8">
      <c r="D108" s="82"/>
      <c r="G108" s="10"/>
      <c r="H108" s="10"/>
    </row>
    <row r="109" spans="1:8">
      <c r="D109" s="82"/>
      <c r="G109" s="10"/>
      <c r="H109" s="10"/>
    </row>
    <row r="110" spans="1:8">
      <c r="D110" s="82"/>
      <c r="G110" s="10"/>
      <c r="H110" s="10"/>
    </row>
    <row r="111" spans="1:8">
      <c r="D111" s="82"/>
      <c r="G111" s="10"/>
      <c r="H111" s="10"/>
    </row>
    <row r="112" spans="1:8">
      <c r="D112" s="82"/>
      <c r="G112" s="10"/>
      <c r="H112" s="10"/>
    </row>
    <row r="113" spans="1:8">
      <c r="D113" s="82"/>
      <c r="G113" s="10"/>
      <c r="H113" s="10"/>
    </row>
    <row r="114" spans="1:8">
      <c r="D114" s="82"/>
      <c r="G114" s="10"/>
      <c r="H114" s="10"/>
    </row>
    <row r="115" spans="1:8">
      <c r="D115" s="82"/>
      <c r="G115" s="10"/>
      <c r="H115" s="10"/>
    </row>
    <row r="116" spans="1:8">
      <c r="A116" s="10"/>
      <c r="B116" s="10"/>
      <c r="C116" s="10"/>
      <c r="D116" s="82"/>
      <c r="E116" s="10"/>
      <c r="F116" s="10"/>
      <c r="G116" s="10"/>
      <c r="H116" s="10"/>
    </row>
  </sheetData>
  <phoneticPr fontId="0" type="noConversion"/>
  <pageMargins left="0.75" right="0.75" top="1" bottom="1" header="0.5" footer="0.5"/>
  <pageSetup scale="3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  <pageSetUpPr fitToPage="1"/>
  </sheetPr>
  <dimension ref="A1:AL113"/>
  <sheetViews>
    <sheetView view="pageBreakPreview" zoomScale="70" zoomScaleNormal="100" zoomScaleSheetLayoutView="70" workbookViewId="0">
      <selection activeCell="C1" sqref="C1"/>
    </sheetView>
  </sheetViews>
  <sheetFormatPr defaultColWidth="9.140625" defaultRowHeight="15.75"/>
  <cols>
    <col min="1" max="1" width="9.140625" style="6" bestFit="1"/>
    <col min="2" max="2" width="22.5703125" style="6" customWidth="1"/>
    <col min="3" max="3" width="62.5703125" style="7" customWidth="1"/>
    <col min="4" max="4" width="17.140625" style="4" customWidth="1"/>
    <col min="5" max="5" width="30.5703125" style="33" bestFit="1" customWidth="1"/>
    <col min="6" max="6" width="20" style="106" customWidth="1"/>
    <col min="7" max="7" width="15.5703125" style="100" customWidth="1"/>
    <col min="8" max="8" width="15" style="20" customWidth="1"/>
    <col min="9" max="9" width="0" style="10" hidden="1" customWidth="1"/>
    <col min="10" max="10" width="5.28515625" style="10" customWidth="1"/>
    <col min="11" max="11" width="15.28515625" style="10" bestFit="1" customWidth="1"/>
    <col min="12" max="31" width="9.140625" style="10"/>
    <col min="32" max="35" width="10.85546875" style="10" bestFit="1" customWidth="1"/>
    <col min="36" max="16384" width="9.140625" style="10"/>
  </cols>
  <sheetData>
    <row r="1" spans="1:38" s="11" customFormat="1" ht="22.5" customHeight="1">
      <c r="A1" s="34"/>
      <c r="B1" s="34"/>
      <c r="C1" s="220" t="s">
        <v>101</v>
      </c>
      <c r="D1" s="34"/>
      <c r="E1" s="34"/>
      <c r="F1" s="226"/>
      <c r="G1" s="226"/>
      <c r="H1" s="227"/>
    </row>
    <row r="2" spans="1:38" s="11" customFormat="1" ht="22.5" customHeight="1">
      <c r="A2" s="34"/>
      <c r="B2" s="34"/>
      <c r="C2" s="54" t="s">
        <v>104</v>
      </c>
      <c r="D2" s="34"/>
      <c r="E2" s="34"/>
      <c r="F2" s="226"/>
      <c r="G2" s="226"/>
      <c r="H2" s="227"/>
    </row>
    <row r="3" spans="1:38" s="11" customFormat="1" ht="18.75" customHeight="1">
      <c r="A3" s="34"/>
      <c r="B3" s="34"/>
      <c r="C3" s="24" t="s">
        <v>203</v>
      </c>
      <c r="D3" s="34"/>
      <c r="E3" s="34"/>
      <c r="F3" s="226"/>
      <c r="G3" s="226"/>
      <c r="H3" s="227"/>
    </row>
    <row r="4" spans="1:38" s="11" customFormat="1">
      <c r="A4" s="34"/>
      <c r="B4" s="34"/>
      <c r="C4" s="24"/>
      <c r="D4" s="34"/>
      <c r="E4" s="34"/>
      <c r="F4" s="226"/>
      <c r="G4" s="226"/>
      <c r="H4" s="227"/>
    </row>
    <row r="5" spans="1:38" s="11" customFormat="1">
      <c r="A5" s="34"/>
      <c r="B5" s="55"/>
      <c r="C5" s="222" t="s">
        <v>55</v>
      </c>
      <c r="D5" s="34"/>
      <c r="E5" s="34"/>
      <c r="F5" s="226"/>
      <c r="G5" s="226"/>
      <c r="H5" s="227"/>
    </row>
    <row r="6" spans="1:38" s="11" customFormat="1">
      <c r="A6" s="34"/>
      <c r="B6" s="56"/>
      <c r="C6" s="222" t="s">
        <v>56</v>
      </c>
      <c r="D6" s="34"/>
      <c r="E6" s="34"/>
      <c r="F6" s="226"/>
      <c r="G6" s="226"/>
      <c r="H6" s="227"/>
    </row>
    <row r="7" spans="1:38" s="11" customFormat="1">
      <c r="A7" s="34"/>
      <c r="B7" s="56"/>
      <c r="C7" s="222" t="s">
        <v>57</v>
      </c>
      <c r="D7" s="34"/>
      <c r="E7" s="34"/>
      <c r="F7" s="226"/>
      <c r="G7" s="226"/>
      <c r="H7" s="227"/>
    </row>
    <row r="8" spans="1:38" s="11" customFormat="1" ht="16.5" thickBot="1">
      <c r="A8" s="238"/>
      <c r="B8" s="239"/>
      <c r="C8" s="240"/>
      <c r="D8" s="238"/>
      <c r="E8" s="238"/>
      <c r="F8" s="241"/>
      <c r="G8" s="241"/>
      <c r="H8" s="242"/>
    </row>
    <row r="9" spans="1:38" s="11" customFormat="1">
      <c r="A9" s="108" t="s">
        <v>97</v>
      </c>
      <c r="B9" s="57" t="s">
        <v>30</v>
      </c>
      <c r="C9" s="109" t="s">
        <v>1</v>
      </c>
      <c r="D9" s="58" t="s">
        <v>2</v>
      </c>
      <c r="E9" s="59" t="s">
        <v>90</v>
      </c>
      <c r="F9" s="110" t="s">
        <v>3</v>
      </c>
      <c r="G9" s="111" t="s">
        <v>98</v>
      </c>
      <c r="H9" s="83" t="s">
        <v>4</v>
      </c>
      <c r="I9" s="17"/>
      <c r="J9" s="253"/>
    </row>
    <row r="10" spans="1:38" s="11" customFormat="1">
      <c r="A10" s="311"/>
      <c r="B10" s="312"/>
      <c r="C10" s="313"/>
      <c r="D10" s="314"/>
      <c r="E10" s="315"/>
      <c r="F10" s="316"/>
      <c r="G10" s="46" t="s">
        <v>8</v>
      </c>
      <c r="H10" s="317"/>
      <c r="I10" s="17"/>
      <c r="J10" s="253"/>
    </row>
    <row r="11" spans="1:38" s="60" customFormat="1">
      <c r="A11" s="112"/>
      <c r="B11" s="42"/>
      <c r="C11" s="63" t="s">
        <v>7</v>
      </c>
      <c r="D11" s="19"/>
      <c r="E11" s="12"/>
      <c r="F11" s="14"/>
      <c r="H11" s="113"/>
      <c r="I11" s="10"/>
      <c r="J11" s="254"/>
    </row>
    <row r="12" spans="1:38" s="60" customFormat="1">
      <c r="A12" s="61"/>
      <c r="B12" s="62"/>
      <c r="C12" s="63" t="s">
        <v>6</v>
      </c>
      <c r="D12" s="19"/>
      <c r="E12" s="12"/>
      <c r="F12" s="14"/>
      <c r="G12" s="114"/>
      <c r="H12" s="84"/>
      <c r="I12" s="10"/>
      <c r="J12" s="254"/>
    </row>
    <row r="13" spans="1:38" s="11" customFormat="1">
      <c r="A13" s="41">
        <v>1</v>
      </c>
      <c r="B13" s="64" t="s">
        <v>150</v>
      </c>
      <c r="C13" s="64" t="s">
        <v>153</v>
      </c>
      <c r="D13" s="43" t="s">
        <v>24</v>
      </c>
      <c r="E13" s="65" t="s">
        <v>163</v>
      </c>
      <c r="F13" s="115">
        <v>12552</v>
      </c>
      <c r="G13" s="116">
        <v>93.744611999999989</v>
      </c>
      <c r="H13" s="37">
        <f>+(G13/$G$70)*100</f>
        <v>9.570025236072647</v>
      </c>
      <c r="I13" s="17"/>
      <c r="J13" s="255"/>
      <c r="K13" s="74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1:38" s="11" customFormat="1">
      <c r="A14" s="41">
        <f>1+A13</f>
        <v>2</v>
      </c>
      <c r="B14" s="64" t="s">
        <v>115</v>
      </c>
      <c r="C14" s="64" t="s">
        <v>119</v>
      </c>
      <c r="D14" s="43" t="s">
        <v>24</v>
      </c>
      <c r="E14" s="65" t="str">
        <f>+VLOOKUP(B14,'[1]NSE Listed companies'!$D$2:$H$1842,5,0)</f>
        <v>PHARMACEUTICALS</v>
      </c>
      <c r="F14" s="115">
        <v>10810</v>
      </c>
      <c r="G14" s="116">
        <v>77.783355</v>
      </c>
      <c r="H14" s="37">
        <f t="shared" ref="H14:H24" si="0">+(G14/$G$70)*100</f>
        <v>7.9406021787833261</v>
      </c>
      <c r="I14" s="17"/>
      <c r="J14" s="255"/>
      <c r="K14" s="74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s="11" customFormat="1">
      <c r="A15" s="41">
        <f t="shared" ref="A15:A29" si="1">1+A14</f>
        <v>3</v>
      </c>
      <c r="B15" s="64" t="s">
        <v>151</v>
      </c>
      <c r="C15" s="64" t="s">
        <v>152</v>
      </c>
      <c r="D15" s="43" t="s">
        <v>24</v>
      </c>
      <c r="E15" s="65" t="str">
        <f>+VLOOKUP(B15,'[1]NSE Listed companies'!$D$2:$H$1842,5,0)</f>
        <v>FINANCE</v>
      </c>
      <c r="F15" s="115">
        <v>420170</v>
      </c>
      <c r="G15" s="116">
        <v>75.630600000000001</v>
      </c>
      <c r="H15" s="37">
        <f t="shared" si="0"/>
        <v>7.7208357384775992</v>
      </c>
      <c r="J15" s="255"/>
      <c r="K15" s="74"/>
      <c r="L15" s="17"/>
      <c r="M15" s="17"/>
    </row>
    <row r="16" spans="1:38" s="11" customFormat="1">
      <c r="A16" s="41">
        <f t="shared" si="1"/>
        <v>4</v>
      </c>
      <c r="B16" s="64" t="s">
        <v>212</v>
      </c>
      <c r="C16" s="64" t="s">
        <v>220</v>
      </c>
      <c r="D16" s="43" t="s">
        <v>24</v>
      </c>
      <c r="E16" s="65" t="str">
        <f>+VLOOKUP(B16,'[1]NSE Listed companies'!$D$2:$H$1842,5,0)</f>
        <v>CHEMICALS</v>
      </c>
      <c r="F16" s="115">
        <v>9200</v>
      </c>
      <c r="G16" s="116">
        <v>71.493200000000002</v>
      </c>
      <c r="H16" s="37">
        <f t="shared" si="0"/>
        <v>7.2984645582360415</v>
      </c>
      <c r="J16" s="255"/>
      <c r="K16" s="74"/>
      <c r="L16" s="17"/>
      <c r="M16" s="17"/>
    </row>
    <row r="17" spans="1:38" s="11" customFormat="1">
      <c r="A17" s="41">
        <f t="shared" si="1"/>
        <v>5</v>
      </c>
      <c r="B17" s="64" t="s">
        <v>188</v>
      </c>
      <c r="C17" s="64" t="s">
        <v>193</v>
      </c>
      <c r="D17" s="43" t="s">
        <v>24</v>
      </c>
      <c r="E17" s="65" t="s">
        <v>16</v>
      </c>
      <c r="F17" s="115">
        <v>151500</v>
      </c>
      <c r="G17" s="116">
        <v>66.66</v>
      </c>
      <c r="H17" s="37">
        <f t="shared" si="0"/>
        <v>6.8050618443714157</v>
      </c>
      <c r="J17" s="255"/>
      <c r="K17" s="74"/>
      <c r="L17" s="17"/>
      <c r="M17" s="17"/>
    </row>
    <row r="18" spans="1:38" s="11" customFormat="1">
      <c r="A18" s="41">
        <f t="shared" si="1"/>
        <v>6</v>
      </c>
      <c r="B18" s="64" t="s">
        <v>186</v>
      </c>
      <c r="C18" s="64" t="s">
        <v>191</v>
      </c>
      <c r="D18" s="43" t="s">
        <v>24</v>
      </c>
      <c r="E18" s="65" t="s">
        <v>16</v>
      </c>
      <c r="F18" s="115">
        <v>1455</v>
      </c>
      <c r="G18" s="116">
        <v>66.513142500000001</v>
      </c>
      <c r="H18" s="37">
        <f t="shared" si="0"/>
        <v>6.7900697296127923</v>
      </c>
      <c r="J18" s="255"/>
      <c r="K18" s="74"/>
      <c r="L18" s="17"/>
      <c r="M18" s="17"/>
    </row>
    <row r="19" spans="1:38" s="11" customFormat="1">
      <c r="A19" s="41">
        <f t="shared" si="1"/>
        <v>7</v>
      </c>
      <c r="B19" s="64" t="s">
        <v>189</v>
      </c>
      <c r="C19" s="64" t="s">
        <v>194</v>
      </c>
      <c r="D19" s="43" t="s">
        <v>24</v>
      </c>
      <c r="E19" s="65" t="s">
        <v>16</v>
      </c>
      <c r="F19" s="115">
        <v>1392</v>
      </c>
      <c r="G19" s="116">
        <v>64.959072000000006</v>
      </c>
      <c r="H19" s="37">
        <f t="shared" si="0"/>
        <v>6.6314206767623105</v>
      </c>
      <c r="J19" s="255"/>
      <c r="K19" s="74"/>
      <c r="L19" s="17"/>
      <c r="M19" s="17"/>
    </row>
    <row r="20" spans="1:38" s="11" customFormat="1">
      <c r="A20" s="41">
        <f t="shared" si="1"/>
        <v>8</v>
      </c>
      <c r="B20" s="64" t="s">
        <v>170</v>
      </c>
      <c r="C20" s="64" t="s">
        <v>174</v>
      </c>
      <c r="D20" s="43" t="s">
        <v>24</v>
      </c>
      <c r="E20" s="65" t="str">
        <f>+VLOOKUP(B20,'[1]NSE Listed companies'!$D$2:$H$1842,5,0)</f>
        <v>PHARMACEUTICALS</v>
      </c>
      <c r="F20" s="115">
        <v>10000</v>
      </c>
      <c r="G20" s="116">
        <v>55.365000000000002</v>
      </c>
      <c r="H20" s="37">
        <f t="shared" si="0"/>
        <v>5.6519989350978612</v>
      </c>
      <c r="J20" s="255"/>
      <c r="K20" s="74"/>
      <c r="L20" s="17"/>
      <c r="M20" s="17"/>
    </row>
    <row r="21" spans="1:38" s="11" customFormat="1">
      <c r="A21" s="41">
        <f t="shared" si="1"/>
        <v>9</v>
      </c>
      <c r="B21" s="64" t="s">
        <v>234</v>
      </c>
      <c r="C21" s="64" t="s">
        <v>244</v>
      </c>
      <c r="D21" s="43" t="s">
        <v>24</v>
      </c>
      <c r="E21" s="65" t="str">
        <f>+VLOOKUP(B21,'[1]NSE Listed companies'!$D$2:$H$1842,5,0)</f>
        <v>FERROUS METALS</v>
      </c>
      <c r="F21" s="115">
        <v>16832</v>
      </c>
      <c r="G21" s="116">
        <v>53.828735999999999</v>
      </c>
      <c r="H21" s="37">
        <f t="shared" si="0"/>
        <v>5.4951676790330337</v>
      </c>
      <c r="J21" s="255"/>
      <c r="K21" s="74"/>
      <c r="L21" s="17"/>
      <c r="M21" s="17"/>
    </row>
    <row r="22" spans="1:38" s="11" customFormat="1">
      <c r="A22" s="41">
        <f t="shared" si="1"/>
        <v>10</v>
      </c>
      <c r="B22" s="64" t="s">
        <v>130</v>
      </c>
      <c r="C22" s="64" t="s">
        <v>132</v>
      </c>
      <c r="D22" s="43" t="s">
        <v>24</v>
      </c>
      <c r="E22" s="65" t="str">
        <f>+VLOOKUP(B22,'[1]NSE Listed companies'!$D$2:$H$1842,5,0)</f>
        <v>SOFTWARE</v>
      </c>
      <c r="F22" s="115">
        <v>5980</v>
      </c>
      <c r="G22" s="116">
        <v>49.642969999999998</v>
      </c>
      <c r="H22" s="37">
        <f t="shared" si="0"/>
        <v>5.0678590007241944</v>
      </c>
      <c r="J22" s="255"/>
      <c r="K22" s="74"/>
      <c r="L22" s="17"/>
      <c r="M22" s="17"/>
    </row>
    <row r="23" spans="1:38" s="11" customFormat="1">
      <c r="A23" s="41">
        <f t="shared" si="1"/>
        <v>11</v>
      </c>
      <c r="B23" s="64" t="s">
        <v>99</v>
      </c>
      <c r="C23" s="64" t="s">
        <v>116</v>
      </c>
      <c r="D23" s="43" t="s">
        <v>24</v>
      </c>
      <c r="E23" s="65" t="s">
        <v>16</v>
      </c>
      <c r="F23" s="115">
        <v>921</v>
      </c>
      <c r="G23" s="116">
        <v>41.666040000000002</v>
      </c>
      <c r="H23" s="37">
        <f t="shared" si="0"/>
        <v>4.2535250376545628</v>
      </c>
      <c r="J23" s="255"/>
      <c r="K23" s="74"/>
      <c r="L23" s="17"/>
      <c r="M23" s="17"/>
    </row>
    <row r="24" spans="1:38" s="11" customFormat="1">
      <c r="A24" s="41">
        <f t="shared" si="1"/>
        <v>12</v>
      </c>
      <c r="B24" s="64" t="s">
        <v>185</v>
      </c>
      <c r="C24" s="64" t="s">
        <v>190</v>
      </c>
      <c r="D24" s="43" t="s">
        <v>24</v>
      </c>
      <c r="E24" s="65" t="s">
        <v>16</v>
      </c>
      <c r="F24" s="115">
        <v>900</v>
      </c>
      <c r="G24" s="116">
        <v>40.576949999999997</v>
      </c>
      <c r="H24" s="37">
        <f t="shared" si="0"/>
        <v>4.142344047494249</v>
      </c>
      <c r="J24" s="255"/>
      <c r="K24" s="74"/>
      <c r="L24" s="17"/>
      <c r="M24" s="17"/>
    </row>
    <row r="25" spans="1:38" s="11" customFormat="1">
      <c r="A25" s="41">
        <f t="shared" si="1"/>
        <v>13</v>
      </c>
      <c r="B25" s="64" t="s">
        <v>114</v>
      </c>
      <c r="C25" s="64" t="s">
        <v>117</v>
      </c>
      <c r="D25" s="43" t="s">
        <v>24</v>
      </c>
      <c r="E25" s="65" t="s">
        <v>16</v>
      </c>
      <c r="F25" s="115">
        <v>8873</v>
      </c>
      <c r="G25" s="116">
        <v>39.152112500000001</v>
      </c>
      <c r="H25" s="37">
        <f>+(G25/$G$70)*100</f>
        <v>3.9968878922935365</v>
      </c>
      <c r="I25" s="17"/>
      <c r="J25" s="255"/>
      <c r="K25" s="74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</row>
    <row r="26" spans="1:38" s="11" customFormat="1">
      <c r="A26" s="41">
        <f t="shared" si="1"/>
        <v>14</v>
      </c>
      <c r="B26" s="64" t="s">
        <v>187</v>
      </c>
      <c r="C26" s="64" t="s">
        <v>192</v>
      </c>
      <c r="D26" s="43" t="s">
        <v>24</v>
      </c>
      <c r="E26" s="65" t="s">
        <v>16</v>
      </c>
      <c r="F26" s="115">
        <v>84700</v>
      </c>
      <c r="G26" s="116">
        <v>37.420459999999999</v>
      </c>
      <c r="H26" s="37">
        <f>+(G26/$G$70)*100</f>
        <v>3.8201101791903205</v>
      </c>
      <c r="I26" s="17"/>
      <c r="J26" s="255"/>
      <c r="K26" s="74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</row>
    <row r="27" spans="1:38" s="11" customFormat="1">
      <c r="A27" s="41">
        <f t="shared" si="1"/>
        <v>15</v>
      </c>
      <c r="B27" s="64" t="s">
        <v>159</v>
      </c>
      <c r="C27" s="64" t="s">
        <v>162</v>
      </c>
      <c r="D27" s="43" t="s">
        <v>24</v>
      </c>
      <c r="E27" s="65" t="str">
        <f>+VLOOKUP(B27,'[1]NSE Listed companies'!$D$2:$H$1842,5,0)</f>
        <v>CHEMICALS</v>
      </c>
      <c r="F27" s="115">
        <v>17000</v>
      </c>
      <c r="G27" s="116">
        <v>25.916499999999999</v>
      </c>
      <c r="H27" s="37">
        <f>+(G27/$G$70)*100</f>
        <v>2.6457153508798648</v>
      </c>
      <c r="I27" s="17"/>
      <c r="J27" s="255"/>
      <c r="K27" s="74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</row>
    <row r="28" spans="1:38" s="11" customFormat="1">
      <c r="A28" s="41">
        <f t="shared" si="1"/>
        <v>16</v>
      </c>
      <c r="B28" s="64" t="s">
        <v>229</v>
      </c>
      <c r="C28" s="64" t="s">
        <v>239</v>
      </c>
      <c r="D28" s="43" t="s">
        <v>24</v>
      </c>
      <c r="E28" s="65" t="str">
        <f>+VLOOKUP(B28,'[1]NSE Listed companies'!$D$2:$H$1842,5,0)</f>
        <v>PAPER</v>
      </c>
      <c r="F28" s="115">
        <v>4300</v>
      </c>
      <c r="G28" s="116">
        <v>14.25665</v>
      </c>
      <c r="H28" s="37">
        <f>+(G28/$G$70)*100</f>
        <v>1.4554063147848446</v>
      </c>
      <c r="I28" s="17"/>
      <c r="J28" s="255"/>
      <c r="K28" s="74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</row>
    <row r="29" spans="1:38" s="11" customFormat="1">
      <c r="A29" s="41">
        <f t="shared" si="1"/>
        <v>17</v>
      </c>
      <c r="B29" s="64" t="s">
        <v>215</v>
      </c>
      <c r="C29" s="64" t="s">
        <v>223</v>
      </c>
      <c r="D29" s="43" t="s">
        <v>24</v>
      </c>
      <c r="E29" s="65" t="s">
        <v>268</v>
      </c>
      <c r="F29" s="115">
        <v>2550</v>
      </c>
      <c r="G29" s="116">
        <v>0.4335</v>
      </c>
      <c r="H29" s="37">
        <f>+(G29/$G$70)*100</f>
        <v>4.4254340077032835E-2</v>
      </c>
      <c r="I29" s="17"/>
      <c r="J29" s="255"/>
      <c r="K29" s="74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</row>
    <row r="30" spans="1:38" s="11" customFormat="1">
      <c r="A30" s="41"/>
      <c r="B30" s="64"/>
      <c r="C30" s="64"/>
      <c r="D30" s="43"/>
      <c r="E30" s="65"/>
      <c r="F30" s="115"/>
      <c r="G30" s="116"/>
      <c r="H30" s="37"/>
      <c r="I30" s="17"/>
      <c r="J30" s="255"/>
      <c r="K30" s="74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</row>
    <row r="31" spans="1:38" s="11" customFormat="1">
      <c r="A31" s="119"/>
      <c r="B31" s="120"/>
      <c r="C31" s="43" t="s">
        <v>139</v>
      </c>
      <c r="D31" s="88"/>
      <c r="E31" s="121"/>
      <c r="F31" s="262"/>
      <c r="G31" s="46">
        <f>SUM(G13:G30)</f>
        <v>875.04290000000026</v>
      </c>
      <c r="H31" s="292">
        <f>SUM(H13:H30)</f>
        <v>89.329748739545636</v>
      </c>
      <c r="I31" s="17"/>
      <c r="J31" s="73"/>
      <c r="K31" s="74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</row>
    <row r="32" spans="1:38" s="11" customFormat="1">
      <c r="A32" s="86"/>
      <c r="B32" s="70"/>
      <c r="C32" s="12"/>
      <c r="D32" s="19"/>
      <c r="E32" s="12"/>
      <c r="F32" s="14"/>
      <c r="G32" s="100"/>
      <c r="H32" s="123"/>
      <c r="I32" s="17"/>
      <c r="J32" s="73"/>
      <c r="K32" s="74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</row>
    <row r="33" spans="1:38" s="11" customFormat="1">
      <c r="A33" s="124"/>
      <c r="B33" s="70"/>
      <c r="C33" s="70" t="s">
        <v>9</v>
      </c>
      <c r="D33" s="125" t="s">
        <v>10</v>
      </c>
      <c r="E33" s="13" t="s">
        <v>10</v>
      </c>
      <c r="F33" s="126" t="s">
        <v>10</v>
      </c>
      <c r="G33" s="126" t="s">
        <v>10</v>
      </c>
      <c r="H33" s="291" t="s">
        <v>10</v>
      </c>
      <c r="I33" s="17"/>
      <c r="J33" s="73"/>
      <c r="K33" s="74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4" spans="1:38" s="11" customFormat="1" ht="16.5" thickBot="1">
      <c r="A34" s="86"/>
      <c r="B34" s="42"/>
      <c r="C34" s="43" t="s">
        <v>139</v>
      </c>
      <c r="D34" s="19"/>
      <c r="E34" s="12"/>
      <c r="F34" s="14"/>
      <c r="G34" s="46">
        <f>SUM(G33)</f>
        <v>0</v>
      </c>
      <c r="H34" s="84">
        <f>SUM(H33)</f>
        <v>0</v>
      </c>
      <c r="I34" s="17"/>
      <c r="J34" s="73"/>
      <c r="K34" s="74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1:38" s="11" customFormat="1" ht="16.5" thickBot="1">
      <c r="A35" s="86"/>
      <c r="B35" s="70"/>
      <c r="C35" s="43" t="s">
        <v>12</v>
      </c>
      <c r="D35" s="19"/>
      <c r="E35" s="12"/>
      <c r="F35" s="14"/>
      <c r="G35" s="136">
        <f>+G31+G34</f>
        <v>875.04290000000026</v>
      </c>
      <c r="H35" s="136">
        <f>+H31+H34</f>
        <v>89.329748739545636</v>
      </c>
      <c r="I35" s="17"/>
      <c r="J35" s="73"/>
      <c r="K35" s="74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</row>
    <row r="36" spans="1:38" s="11" customFormat="1">
      <c r="A36" s="86"/>
      <c r="B36" s="70"/>
      <c r="C36" s="43"/>
      <c r="D36" s="19"/>
      <c r="E36" s="12"/>
      <c r="F36" s="14"/>
      <c r="G36" s="116"/>
      <c r="H36" s="37"/>
      <c r="I36" s="17"/>
      <c r="J36" s="73"/>
      <c r="K36" s="74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:38" s="11" customFormat="1">
      <c r="A37" s="86"/>
      <c r="B37" s="70"/>
      <c r="C37" s="43" t="s">
        <v>136</v>
      </c>
      <c r="D37" s="19"/>
      <c r="E37" s="12"/>
      <c r="F37" s="14"/>
      <c r="G37" s="116"/>
      <c r="H37" s="37"/>
      <c r="I37" s="17"/>
      <c r="J37" s="73"/>
      <c r="K37" s="74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1:38" s="11" customFormat="1">
      <c r="A38" s="86"/>
      <c r="B38" s="70"/>
      <c r="C38" s="43" t="s">
        <v>137</v>
      </c>
      <c r="D38" s="125" t="s">
        <v>10</v>
      </c>
      <c r="E38" s="13" t="s">
        <v>10</v>
      </c>
      <c r="F38" s="126" t="s">
        <v>10</v>
      </c>
      <c r="G38" s="140" t="s">
        <v>10</v>
      </c>
      <c r="H38" s="265" t="s">
        <v>10</v>
      </c>
      <c r="I38" s="17"/>
      <c r="J38" s="73"/>
      <c r="K38" s="74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8" s="11" customFormat="1">
      <c r="A39" s="86"/>
      <c r="B39" s="70"/>
      <c r="C39" s="43"/>
      <c r="D39" s="19"/>
      <c r="E39" s="12"/>
      <c r="F39" s="14"/>
      <c r="G39" s="116"/>
      <c r="H39" s="15"/>
      <c r="I39" s="17"/>
      <c r="J39" s="73"/>
      <c r="K39" s="74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0" spans="1:38" s="11" customFormat="1">
      <c r="A40" s="86"/>
      <c r="B40" s="70"/>
      <c r="C40" s="43" t="s">
        <v>139</v>
      </c>
      <c r="D40" s="19"/>
      <c r="E40" s="12"/>
      <c r="F40" s="69"/>
      <c r="G40" s="46">
        <f>SUM(G39:G39)</f>
        <v>0</v>
      </c>
      <c r="H40" s="84">
        <f>SUM(H39:H39)</f>
        <v>0</v>
      </c>
      <c r="I40" s="17"/>
      <c r="J40" s="73"/>
      <c r="K40" s="74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</row>
    <row r="41" spans="1:38" s="11" customFormat="1">
      <c r="A41" s="86"/>
      <c r="B41" s="70"/>
      <c r="C41" s="43" t="s">
        <v>138</v>
      </c>
      <c r="D41" s="125" t="s">
        <v>10</v>
      </c>
      <c r="E41" s="13" t="s">
        <v>10</v>
      </c>
      <c r="F41" s="126" t="s">
        <v>10</v>
      </c>
      <c r="G41" s="140" t="s">
        <v>10</v>
      </c>
      <c r="H41" s="265" t="s">
        <v>10</v>
      </c>
      <c r="I41" s="17"/>
      <c r="J41" s="73"/>
      <c r="K41" s="74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</row>
    <row r="42" spans="1:38" s="11" customFormat="1">
      <c r="A42" s="86"/>
      <c r="B42" s="70"/>
      <c r="C42" s="43"/>
      <c r="D42" s="125"/>
      <c r="E42" s="13"/>
      <c r="F42" s="126"/>
      <c r="G42" s="127"/>
      <c r="H42" s="128"/>
      <c r="I42" s="17"/>
      <c r="J42" s="73"/>
      <c r="K42" s="74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</row>
    <row r="43" spans="1:38" s="11" customFormat="1" ht="16.5" thickBot="1">
      <c r="A43" s="86"/>
      <c r="B43" s="70"/>
      <c r="C43" s="43" t="s">
        <v>139</v>
      </c>
      <c r="D43" s="125"/>
      <c r="E43" s="13"/>
      <c r="F43" s="126"/>
      <c r="G43" s="266">
        <f>SUM(G42)</f>
        <v>0</v>
      </c>
      <c r="H43" s="290">
        <f>SUM(H42)</f>
        <v>0</v>
      </c>
      <c r="I43" s="17"/>
      <c r="J43" s="73"/>
      <c r="K43" s="74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</row>
    <row r="44" spans="1:38" s="11" customFormat="1" ht="16.5" thickBot="1">
      <c r="A44" s="86"/>
      <c r="B44" s="70"/>
      <c r="C44" s="43" t="s">
        <v>12</v>
      </c>
      <c r="D44" s="125"/>
      <c r="E44" s="13"/>
      <c r="F44" s="126"/>
      <c r="G44" s="136">
        <f>+G40+G43</f>
        <v>0</v>
      </c>
      <c r="H44" s="136">
        <f>+H40+H43</f>
        <v>0</v>
      </c>
      <c r="I44" s="17"/>
      <c r="J44" s="73"/>
      <c r="K44" s="74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  <row r="45" spans="1:38" s="11" customFormat="1">
      <c r="A45" s="86"/>
      <c r="B45" s="70"/>
      <c r="C45" s="43"/>
      <c r="D45" s="19"/>
      <c r="E45" s="12"/>
      <c r="F45" s="14"/>
      <c r="G45" s="260"/>
      <c r="H45" s="37"/>
      <c r="I45" s="17"/>
      <c r="J45" s="73"/>
      <c r="K45" s="74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1:38" s="11" customFormat="1">
      <c r="A46" s="86"/>
      <c r="B46" s="42"/>
      <c r="C46" s="43" t="s">
        <v>5</v>
      </c>
      <c r="D46" s="71"/>
      <c r="E46" s="129"/>
      <c r="F46" s="126"/>
      <c r="G46" s="127"/>
      <c r="H46" s="131"/>
      <c r="I46" s="17"/>
      <c r="J46" s="73"/>
      <c r="K46" s="74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</row>
    <row r="47" spans="1:38" s="11" customFormat="1">
      <c r="A47" s="86"/>
      <c r="B47" s="42"/>
      <c r="C47" s="45" t="s">
        <v>11</v>
      </c>
      <c r="D47" s="71"/>
      <c r="E47" s="129"/>
      <c r="F47" s="126"/>
      <c r="G47" s="127"/>
      <c r="H47" s="131"/>
      <c r="I47" s="17"/>
      <c r="J47" s="73"/>
      <c r="K47" s="74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</row>
    <row r="48" spans="1:38" s="11" customFormat="1">
      <c r="A48" s="86">
        <f>+A29+1</f>
        <v>18</v>
      </c>
      <c r="B48" s="64" t="s">
        <v>76</v>
      </c>
      <c r="C48" s="68" t="s">
        <v>77</v>
      </c>
      <c r="D48" s="71" t="s">
        <v>201</v>
      </c>
      <c r="E48" s="129" t="s">
        <v>24</v>
      </c>
      <c r="F48" s="126">
        <v>3000</v>
      </c>
      <c r="G48" s="127">
        <v>3.1815029999999997</v>
      </c>
      <c r="H48" s="37">
        <f t="shared" ref="H48" si="2">+(G48/$G$70)*100</f>
        <v>0.32478734883068089</v>
      </c>
      <c r="I48" s="17"/>
      <c r="J48" s="73"/>
      <c r="K48" s="74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</row>
    <row r="49" spans="1:38" s="11" customFormat="1">
      <c r="A49" s="86"/>
      <c r="B49" s="42"/>
      <c r="C49" s="45"/>
      <c r="D49" s="71"/>
      <c r="E49" s="129"/>
      <c r="F49" s="126"/>
      <c r="G49" s="127"/>
      <c r="H49" s="131"/>
      <c r="I49" s="17"/>
      <c r="J49" s="73"/>
      <c r="K49" s="74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</row>
    <row r="50" spans="1:38" s="11" customFormat="1">
      <c r="A50" s="86"/>
      <c r="B50" s="42"/>
      <c r="C50" s="43" t="s">
        <v>139</v>
      </c>
      <c r="D50" s="71"/>
      <c r="E50" s="129"/>
      <c r="F50" s="126"/>
      <c r="G50" s="127">
        <f>SUM(G48:G49)</f>
        <v>3.1815029999999997</v>
      </c>
      <c r="H50" s="156">
        <f t="shared" ref="H50" si="3">SUM(H48:H49)</f>
        <v>0.32478734883068089</v>
      </c>
      <c r="I50" s="17"/>
      <c r="J50" s="73"/>
      <c r="K50" s="74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</row>
    <row r="51" spans="1:38" s="11" customFormat="1">
      <c r="A51" s="86"/>
      <c r="B51" s="42"/>
      <c r="C51" s="70" t="s">
        <v>13</v>
      </c>
      <c r="D51" s="71" t="s">
        <v>10</v>
      </c>
      <c r="E51" s="129" t="s">
        <v>10</v>
      </c>
      <c r="F51" s="126" t="s">
        <v>10</v>
      </c>
      <c r="G51" s="127" t="s">
        <v>10</v>
      </c>
      <c r="H51" s="131" t="s">
        <v>10</v>
      </c>
      <c r="I51" s="17"/>
      <c r="J51" s="73"/>
      <c r="K51" s="74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1:38" s="11" customFormat="1">
      <c r="A52" s="86"/>
      <c r="B52" s="42"/>
      <c r="C52" s="70"/>
      <c r="D52" s="71"/>
      <c r="E52" s="129"/>
      <c r="F52" s="126"/>
      <c r="G52" s="127"/>
      <c r="H52" s="131"/>
      <c r="I52" s="17"/>
      <c r="J52" s="73"/>
      <c r="K52" s="74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</row>
    <row r="53" spans="1:38" s="11" customFormat="1">
      <c r="A53" s="86"/>
      <c r="B53" s="42"/>
      <c r="C53" s="43" t="s">
        <v>139</v>
      </c>
      <c r="D53" s="71"/>
      <c r="E53" s="129"/>
      <c r="F53" s="126"/>
      <c r="G53" s="127">
        <f>SUM(G52)</f>
        <v>0</v>
      </c>
      <c r="H53" s="156">
        <f>SUM(H52)</f>
        <v>0</v>
      </c>
      <c r="I53" s="17"/>
      <c r="J53" s="73"/>
      <c r="K53" s="74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</row>
    <row r="54" spans="1:38" s="11" customFormat="1">
      <c r="A54" s="86"/>
      <c r="B54" s="42"/>
      <c r="C54" s="43" t="s">
        <v>14</v>
      </c>
      <c r="D54" s="71" t="s">
        <v>10</v>
      </c>
      <c r="E54" s="129" t="s">
        <v>10</v>
      </c>
      <c r="F54" s="126" t="s">
        <v>10</v>
      </c>
      <c r="G54" s="127" t="s">
        <v>10</v>
      </c>
      <c r="H54" s="131" t="s">
        <v>10</v>
      </c>
      <c r="I54" s="17"/>
      <c r="J54" s="73"/>
      <c r="K54" s="74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</row>
    <row r="55" spans="1:38" s="11" customFormat="1">
      <c r="A55" s="86"/>
      <c r="B55" s="42"/>
      <c r="C55" s="43"/>
      <c r="D55" s="71"/>
      <c r="E55" s="129"/>
      <c r="F55" s="126"/>
      <c r="G55" s="127"/>
      <c r="H55" s="131"/>
      <c r="I55" s="17"/>
      <c r="J55" s="73"/>
      <c r="K55" s="74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</row>
    <row r="56" spans="1:38" s="11" customFormat="1" ht="16.5" thickBot="1">
      <c r="A56" s="86"/>
      <c r="B56" s="42"/>
      <c r="C56" s="43" t="s">
        <v>139</v>
      </c>
      <c r="D56" s="19"/>
      <c r="E56" s="72"/>
      <c r="F56" s="133"/>
      <c r="G56" s="127">
        <f>SUM(G55)</f>
        <v>0</v>
      </c>
      <c r="H56" s="156">
        <f>SUM(H55)</f>
        <v>0</v>
      </c>
      <c r="I56" s="17"/>
      <c r="J56" s="73"/>
      <c r="K56" s="74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</row>
    <row r="57" spans="1:38" s="11" customFormat="1" ht="16.5" thickBot="1">
      <c r="A57" s="86"/>
      <c r="B57" s="42"/>
      <c r="C57" s="43" t="s">
        <v>12</v>
      </c>
      <c r="D57" s="19"/>
      <c r="E57" s="72"/>
      <c r="F57" s="133"/>
      <c r="G57" s="136">
        <f>+G56+G53+G50</f>
        <v>3.1815029999999997</v>
      </c>
      <c r="H57" s="136">
        <f>SUM(H49:H56)</f>
        <v>0.32478734883068089</v>
      </c>
      <c r="I57" s="17"/>
      <c r="J57" s="73"/>
      <c r="K57" s="74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  <row r="58" spans="1:38" s="11" customFormat="1">
      <c r="A58" s="86"/>
      <c r="B58" s="42"/>
      <c r="C58" s="43"/>
      <c r="D58" s="19"/>
      <c r="E58" s="72"/>
      <c r="F58" s="133"/>
      <c r="G58" s="132"/>
      <c r="H58" s="267"/>
      <c r="I58" s="17"/>
      <c r="J58" s="73"/>
      <c r="K58" s="74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</row>
    <row r="59" spans="1:38" s="11" customFormat="1">
      <c r="A59" s="86"/>
      <c r="B59" s="42"/>
      <c r="C59" s="43" t="s">
        <v>15</v>
      </c>
      <c r="D59" s="71"/>
      <c r="E59" s="129"/>
      <c r="F59" s="126"/>
      <c r="G59" s="127"/>
      <c r="H59" s="131"/>
      <c r="I59" s="17"/>
      <c r="J59" s="73"/>
      <c r="K59" s="74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</row>
    <row r="60" spans="1:38" s="11" customFormat="1">
      <c r="A60" s="86"/>
      <c r="B60" s="42"/>
      <c r="C60" s="43" t="s">
        <v>89</v>
      </c>
      <c r="D60" s="71" t="s">
        <v>10</v>
      </c>
      <c r="E60" s="129" t="s">
        <v>10</v>
      </c>
      <c r="F60" s="126" t="s">
        <v>10</v>
      </c>
      <c r="G60" s="127" t="s">
        <v>10</v>
      </c>
      <c r="H60" s="131" t="s">
        <v>10</v>
      </c>
      <c r="I60" s="17"/>
      <c r="J60" s="73"/>
      <c r="K60" s="74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</row>
    <row r="61" spans="1:38" s="11" customFormat="1" ht="16.5" thickBot="1">
      <c r="A61" s="86"/>
      <c r="B61" s="42"/>
      <c r="C61" s="43"/>
      <c r="D61" s="19"/>
      <c r="E61" s="72"/>
      <c r="F61" s="133"/>
      <c r="G61" s="132"/>
      <c r="H61" s="267"/>
      <c r="I61" s="17"/>
      <c r="J61" s="73"/>
      <c r="K61" s="74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</row>
    <row r="62" spans="1:38" s="11" customFormat="1" ht="16.5" thickBot="1">
      <c r="A62" s="86"/>
      <c r="B62" s="42"/>
      <c r="C62" s="43" t="s">
        <v>12</v>
      </c>
      <c r="D62" s="19"/>
      <c r="E62" s="72"/>
      <c r="F62" s="133"/>
      <c r="G62" s="136">
        <f>SUM(G61)</f>
        <v>0</v>
      </c>
      <c r="H62" s="136">
        <f>SUM(H61)</f>
        <v>0</v>
      </c>
      <c r="I62" s="17"/>
      <c r="J62" s="73"/>
      <c r="K62" s="74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</row>
    <row r="63" spans="1:38" s="11" customFormat="1">
      <c r="A63" s="86"/>
      <c r="B63" s="42"/>
      <c r="C63" s="43" t="s">
        <v>16</v>
      </c>
      <c r="D63" s="19"/>
      <c r="E63" s="72"/>
      <c r="F63" s="133"/>
      <c r="G63" s="46"/>
      <c r="H63" s="248"/>
      <c r="I63" s="17"/>
      <c r="J63" s="73"/>
      <c r="K63" s="74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</row>
    <row r="64" spans="1:38" s="11" customFormat="1">
      <c r="A64" s="86"/>
      <c r="B64" s="42"/>
      <c r="C64" s="43" t="s">
        <v>140</v>
      </c>
      <c r="D64" s="71"/>
      <c r="E64" s="129"/>
      <c r="F64" s="126"/>
      <c r="G64" s="127"/>
      <c r="H64" s="131"/>
      <c r="I64" s="17"/>
      <c r="J64" s="73"/>
      <c r="K64" s="74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</row>
    <row r="65" spans="1:38" s="11" customFormat="1">
      <c r="A65" s="86">
        <f>+A48+1</f>
        <v>19</v>
      </c>
      <c r="B65" s="64" t="s">
        <v>224</v>
      </c>
      <c r="C65" s="43" t="s">
        <v>225</v>
      </c>
      <c r="D65" s="19"/>
      <c r="E65" s="72"/>
      <c r="F65" s="283">
        <v>750.9</v>
      </c>
      <c r="G65" s="130">
        <v>75.09</v>
      </c>
      <c r="H65" s="37">
        <f t="shared" ref="H65" si="4">+(G65/$G$70)*100</f>
        <v>7.665647973205064</v>
      </c>
      <c r="I65" s="17"/>
      <c r="J65" s="73"/>
      <c r="K65" s="74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</row>
    <row r="66" spans="1:38" s="11" customFormat="1">
      <c r="A66" s="86"/>
      <c r="B66" s="42"/>
      <c r="C66" s="43"/>
      <c r="D66" s="19"/>
      <c r="E66" s="72"/>
      <c r="F66" s="283"/>
      <c r="G66" s="130"/>
      <c r="H66" s="248"/>
      <c r="I66" s="17"/>
      <c r="J66" s="73"/>
      <c r="K66" s="74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</row>
    <row r="67" spans="1:38" s="11" customFormat="1">
      <c r="A67" s="86"/>
      <c r="B67" s="42"/>
      <c r="C67" s="43" t="s">
        <v>100</v>
      </c>
      <c r="D67" s="19"/>
      <c r="E67" s="135"/>
      <c r="F67" s="69"/>
      <c r="G67" s="249">
        <f>G70-G35-G44-G57-G65-G62</f>
        <v>26.2505373999998</v>
      </c>
      <c r="H67" s="134">
        <f>(G67/$G$70)*100</f>
        <v>2.679815938418594</v>
      </c>
      <c r="I67" s="17"/>
      <c r="J67" s="73"/>
      <c r="K67" s="74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</row>
    <row r="68" spans="1:38" s="11" customFormat="1" ht="16.5" thickBot="1">
      <c r="A68" s="86"/>
      <c r="B68" s="42"/>
      <c r="C68" s="43"/>
      <c r="D68" s="19"/>
      <c r="E68" s="135"/>
      <c r="F68" s="69"/>
      <c r="G68" s="249"/>
      <c r="H68" s="134"/>
      <c r="I68" s="17"/>
      <c r="J68" s="73"/>
      <c r="K68" s="74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</row>
    <row r="69" spans="1:38" s="11" customFormat="1" ht="16.5" thickBot="1">
      <c r="A69" s="86"/>
      <c r="B69" s="42"/>
      <c r="C69" s="43" t="s">
        <v>12</v>
      </c>
      <c r="D69" s="19"/>
      <c r="E69" s="135"/>
      <c r="F69" s="69"/>
      <c r="G69" s="136">
        <f>+G67+G65</f>
        <v>101.3405373999998</v>
      </c>
      <c r="H69" s="136">
        <f>+H67+H65</f>
        <v>10.345463911623657</v>
      </c>
      <c r="I69" s="17"/>
      <c r="J69" s="73"/>
      <c r="K69" s="74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</row>
    <row r="70" spans="1:38" s="11" customFormat="1" ht="16.5" thickBot="1">
      <c r="A70" s="243"/>
      <c r="B70" s="244"/>
      <c r="C70" s="245" t="s">
        <v>17</v>
      </c>
      <c r="D70" s="245"/>
      <c r="E70" s="246"/>
      <c r="F70" s="247"/>
      <c r="G70" s="136">
        <v>979.56494040000007</v>
      </c>
      <c r="H70" s="122">
        <f>+H35+H44+H57+H62+H69</f>
        <v>99.999999999999972</v>
      </c>
      <c r="I70" s="17"/>
      <c r="J70" s="73"/>
      <c r="K70" s="74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</row>
    <row r="71" spans="1:38" s="11" customFormat="1">
      <c r="A71" s="77"/>
      <c r="B71" s="98"/>
      <c r="C71" s="26"/>
      <c r="D71" s="26"/>
      <c r="E71" s="17"/>
      <c r="F71" s="26"/>
      <c r="G71" s="26"/>
      <c r="H71" s="284"/>
      <c r="I71" s="17"/>
      <c r="J71" s="73"/>
      <c r="K71" s="74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</row>
    <row r="72" spans="1:38" s="279" customFormat="1">
      <c r="A72" s="276"/>
      <c r="B72" s="281"/>
      <c r="C72" s="306"/>
      <c r="D72" s="307"/>
      <c r="E72" s="307"/>
      <c r="F72" s="308"/>
      <c r="G72" s="277"/>
      <c r="H72" s="278"/>
      <c r="J72" s="289"/>
      <c r="K72" s="280"/>
    </row>
    <row r="73" spans="1:38" s="11" customFormat="1">
      <c r="A73" s="22"/>
      <c r="B73" s="22"/>
      <c r="C73" s="18"/>
      <c r="D73" s="80"/>
      <c r="E73" s="80"/>
      <c r="F73" s="102"/>
      <c r="G73" s="102"/>
      <c r="H73" s="16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</row>
    <row r="74" spans="1:38" s="11" customFormat="1">
      <c r="A74" s="34"/>
      <c r="B74" s="34"/>
      <c r="C74" s="24" t="s">
        <v>18</v>
      </c>
      <c r="D74" s="24"/>
      <c r="E74" s="34"/>
      <c r="F74" s="100"/>
      <c r="G74" s="100"/>
      <c r="H74" s="44"/>
    </row>
    <row r="75" spans="1:38" s="11" customFormat="1">
      <c r="A75" s="34"/>
      <c r="B75" s="34"/>
      <c r="C75" s="24"/>
      <c r="D75" s="24"/>
      <c r="E75" s="34"/>
      <c r="F75" s="100"/>
      <c r="G75" s="100"/>
      <c r="H75" s="44"/>
    </row>
    <row r="76" spans="1:38" s="17" customFormat="1" ht="18.75">
      <c r="B76" s="99">
        <v>1</v>
      </c>
      <c r="C76" s="99" t="s">
        <v>19</v>
      </c>
      <c r="D76" s="23"/>
      <c r="E76" s="92"/>
      <c r="F76" s="103"/>
      <c r="G76" s="104"/>
      <c r="H76" s="29"/>
    </row>
    <row r="77" spans="1:38" s="17" customFormat="1" ht="18.75">
      <c r="B77" s="99">
        <v>2</v>
      </c>
      <c r="C77" s="99" t="s">
        <v>20</v>
      </c>
      <c r="D77" s="23"/>
      <c r="E77" s="80"/>
      <c r="F77" s="105"/>
      <c r="G77" s="102"/>
      <c r="H77" s="29"/>
    </row>
    <row r="78" spans="1:38" s="17" customFormat="1" ht="18.75">
      <c r="B78" s="99">
        <v>3</v>
      </c>
      <c r="C78" s="99" t="s">
        <v>316</v>
      </c>
      <c r="D78" s="23"/>
      <c r="E78" s="80"/>
      <c r="F78" s="102"/>
      <c r="G78" s="102"/>
      <c r="H78" s="29"/>
    </row>
    <row r="79" spans="1:38" s="17" customFormat="1" ht="18.75">
      <c r="B79" s="99"/>
      <c r="C79" s="99" t="s">
        <v>317</v>
      </c>
      <c r="D79" s="23"/>
      <c r="E79" s="80"/>
      <c r="F79" s="102"/>
      <c r="G79" s="102"/>
      <c r="H79" s="29"/>
    </row>
    <row r="80" spans="1:38" s="17" customFormat="1" ht="18.75">
      <c r="B80" s="99"/>
      <c r="C80" s="99" t="s">
        <v>318</v>
      </c>
      <c r="D80" s="23"/>
      <c r="E80" s="80"/>
      <c r="F80" s="102"/>
      <c r="G80" s="102"/>
      <c r="H80" s="29"/>
    </row>
    <row r="81" spans="1:38" s="17" customFormat="1" ht="18.75">
      <c r="B81" s="99"/>
      <c r="C81" s="99" t="s">
        <v>319</v>
      </c>
      <c r="D81" s="23"/>
      <c r="E81" s="80"/>
      <c r="F81" s="103"/>
      <c r="G81" s="104"/>
      <c r="H81" s="29"/>
    </row>
    <row r="82" spans="1:38" s="17" customFormat="1" ht="18.75">
      <c r="B82" s="99">
        <v>4</v>
      </c>
      <c r="C82" s="99" t="s">
        <v>376</v>
      </c>
      <c r="D82" s="23"/>
      <c r="E82" s="80"/>
      <c r="F82" s="105"/>
      <c r="G82" s="102"/>
      <c r="H82" s="29"/>
    </row>
    <row r="83" spans="1:38" s="17" customFormat="1" ht="18.75">
      <c r="B83" s="99"/>
      <c r="C83" s="99" t="s">
        <v>377</v>
      </c>
      <c r="D83" s="23"/>
      <c r="E83" s="80"/>
      <c r="F83" s="102"/>
      <c r="G83" s="102"/>
      <c r="H83" s="44"/>
    </row>
    <row r="84" spans="1:38" s="17" customFormat="1" ht="18.75">
      <c r="B84" s="99"/>
      <c r="C84" s="99" t="s">
        <v>378</v>
      </c>
      <c r="D84" s="23"/>
      <c r="E84" s="80"/>
      <c r="F84" s="102"/>
      <c r="G84" s="102"/>
      <c r="H84" s="44"/>
    </row>
    <row r="85" spans="1:38" s="17" customFormat="1" ht="18.75">
      <c r="B85" s="99"/>
      <c r="C85" s="99" t="s">
        <v>379</v>
      </c>
      <c r="D85" s="23"/>
      <c r="E85" s="80"/>
      <c r="F85" s="102"/>
      <c r="G85" s="102"/>
      <c r="H85" s="44"/>
    </row>
    <row r="86" spans="1:38" s="17" customFormat="1" ht="18.75">
      <c r="B86" s="99">
        <v>5</v>
      </c>
      <c r="C86" s="99" t="s">
        <v>21</v>
      </c>
      <c r="D86" s="23"/>
      <c r="E86" s="80"/>
      <c r="F86" s="103"/>
      <c r="G86" s="102"/>
      <c r="H86" s="44"/>
    </row>
    <row r="87" spans="1:38" s="17" customFormat="1" ht="18.75">
      <c r="B87" s="99"/>
      <c r="C87" s="99" t="s">
        <v>78</v>
      </c>
      <c r="D87" s="23"/>
      <c r="E87" s="80"/>
      <c r="F87" s="103"/>
      <c r="G87" s="102"/>
      <c r="H87" s="44"/>
    </row>
    <row r="88" spans="1:38" s="17" customFormat="1" ht="18.75">
      <c r="B88" s="99">
        <v>6</v>
      </c>
      <c r="C88" s="99" t="s">
        <v>204</v>
      </c>
      <c r="D88" s="23"/>
      <c r="E88" s="80"/>
      <c r="F88" s="105"/>
      <c r="G88" s="102"/>
      <c r="H88" s="44"/>
    </row>
    <row r="89" spans="1:38" s="17" customFormat="1" ht="18.75">
      <c r="B89" s="99">
        <v>7</v>
      </c>
      <c r="C89" s="99" t="s">
        <v>205</v>
      </c>
      <c r="D89" s="23"/>
      <c r="E89" s="80"/>
      <c r="F89" s="102"/>
      <c r="G89" s="102"/>
      <c r="H89" s="44"/>
    </row>
    <row r="90" spans="1:38" s="17" customFormat="1" ht="18.75">
      <c r="B90" s="99">
        <v>8</v>
      </c>
      <c r="C90" s="51" t="s">
        <v>399</v>
      </c>
      <c r="D90" s="23"/>
      <c r="E90" s="80"/>
      <c r="F90" s="102"/>
      <c r="G90" s="102"/>
      <c r="H90" s="44"/>
    </row>
    <row r="91" spans="1:38" s="17" customFormat="1" ht="18.75">
      <c r="B91" s="99">
        <v>9</v>
      </c>
      <c r="C91" s="99" t="s">
        <v>206</v>
      </c>
      <c r="D91" s="23"/>
      <c r="E91" s="80"/>
      <c r="F91" s="102"/>
      <c r="G91" s="102"/>
      <c r="H91" s="44"/>
    </row>
    <row r="92" spans="1:38" s="17" customFormat="1">
      <c r="A92" s="22"/>
      <c r="B92" s="22"/>
      <c r="C92" s="18"/>
      <c r="D92" s="18"/>
      <c r="E92" s="92"/>
      <c r="F92" s="103"/>
      <c r="G92" s="102"/>
      <c r="H92" s="44"/>
    </row>
    <row r="93" spans="1:38" s="17" customFormat="1">
      <c r="A93" s="22"/>
      <c r="B93" s="22"/>
      <c r="C93" s="80"/>
      <c r="D93" s="80"/>
      <c r="E93" s="80"/>
      <c r="F93" s="105"/>
      <c r="G93" s="102"/>
      <c r="H93" s="44"/>
    </row>
    <row r="94" spans="1:38" s="11" customFormat="1">
      <c r="A94" s="34"/>
      <c r="B94" s="34"/>
      <c r="C94" s="18"/>
      <c r="D94" s="1"/>
      <c r="E94" s="1"/>
      <c r="F94" s="100"/>
      <c r="G94" s="100"/>
      <c r="H94" s="29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73">
        <v>45066</v>
      </c>
      <c r="AG94" s="73">
        <v>42643</v>
      </c>
      <c r="AH94" s="23">
        <v>2423</v>
      </c>
      <c r="AI94" s="23">
        <v>6.6383561643835618</v>
      </c>
      <c r="AJ94" s="17"/>
      <c r="AK94" s="17"/>
      <c r="AL94" s="17"/>
    </row>
    <row r="95" spans="1:38" s="11" customFormat="1">
      <c r="A95" s="81"/>
      <c r="B95" s="81"/>
      <c r="C95" s="49"/>
      <c r="D95" s="1"/>
      <c r="E95" s="1"/>
      <c r="F95" s="100"/>
      <c r="G95" s="100"/>
      <c r="H95" s="29"/>
    </row>
    <row r="96" spans="1:38" s="11" customFormat="1">
      <c r="A96" s="34"/>
      <c r="B96" s="34"/>
      <c r="C96" s="24"/>
      <c r="D96" s="1"/>
      <c r="E96" s="1"/>
      <c r="F96" s="100"/>
      <c r="G96" s="100"/>
      <c r="H96" s="29"/>
    </row>
    <row r="97" spans="1:8" s="11" customFormat="1">
      <c r="A97" s="34"/>
      <c r="B97" s="34"/>
      <c r="C97" s="24"/>
      <c r="D97" s="1"/>
      <c r="E97" s="1"/>
      <c r="F97" s="100"/>
      <c r="G97" s="100"/>
      <c r="H97" s="29"/>
    </row>
    <row r="98" spans="1:8" s="11" customFormat="1">
      <c r="A98" s="34"/>
      <c r="B98" s="34"/>
      <c r="C98" s="24"/>
      <c r="D98" s="1"/>
      <c r="E98" s="1"/>
      <c r="F98" s="100"/>
      <c r="G98" s="100"/>
      <c r="H98" s="29"/>
    </row>
    <row r="99" spans="1:8" s="11" customFormat="1">
      <c r="A99" s="34"/>
      <c r="B99" s="34"/>
      <c r="C99" s="24"/>
      <c r="D99" s="1"/>
      <c r="E99" s="1"/>
      <c r="F99" s="100"/>
      <c r="G99" s="100"/>
      <c r="H99" s="30"/>
    </row>
    <row r="100" spans="1:8" s="11" customFormat="1">
      <c r="A100" s="34"/>
      <c r="B100" s="34"/>
      <c r="C100" s="24"/>
      <c r="D100" s="1"/>
      <c r="E100" s="1"/>
      <c r="F100" s="100"/>
      <c r="G100" s="100"/>
      <c r="H100" s="29"/>
    </row>
    <row r="101" spans="1:8" s="11" customFormat="1">
      <c r="A101" s="34"/>
      <c r="B101" s="34"/>
      <c r="C101" s="24"/>
      <c r="D101" s="1"/>
      <c r="E101" s="1"/>
      <c r="F101" s="100"/>
      <c r="G101" s="100"/>
      <c r="H101" s="29"/>
    </row>
    <row r="102" spans="1:8" s="11" customFormat="1">
      <c r="A102" s="34"/>
      <c r="B102" s="34"/>
      <c r="C102" s="24"/>
      <c r="D102" s="1"/>
      <c r="E102" s="1"/>
      <c r="F102" s="100"/>
      <c r="G102" s="100"/>
      <c r="H102" s="29"/>
    </row>
    <row r="103" spans="1:8" s="11" customFormat="1">
      <c r="A103" s="34"/>
      <c r="B103" s="34"/>
      <c r="C103" s="24"/>
      <c r="D103" s="1"/>
      <c r="E103" s="1"/>
      <c r="F103" s="101"/>
      <c r="G103" s="100"/>
      <c r="H103" s="29"/>
    </row>
    <row r="104" spans="1:8" s="11" customFormat="1">
      <c r="A104" s="34"/>
      <c r="B104" s="34"/>
      <c r="C104" s="24"/>
      <c r="D104" s="1"/>
      <c r="E104" s="1"/>
      <c r="F104" s="101"/>
      <c r="G104" s="100"/>
      <c r="H104" s="29"/>
    </row>
    <row r="105" spans="1:8" s="11" customFormat="1">
      <c r="A105" s="34"/>
      <c r="B105" s="34"/>
      <c r="C105" s="24"/>
      <c r="D105" s="1"/>
      <c r="E105" s="1"/>
      <c r="F105" s="101"/>
      <c r="G105" s="100"/>
      <c r="H105" s="29"/>
    </row>
    <row r="106" spans="1:8" s="11" customFormat="1">
      <c r="A106" s="34"/>
      <c r="B106" s="34"/>
      <c r="C106" s="24"/>
      <c r="D106" s="1"/>
      <c r="E106" s="1"/>
      <c r="F106" s="101"/>
      <c r="G106" s="100"/>
      <c r="H106" s="29"/>
    </row>
    <row r="107" spans="1:8" s="11" customFormat="1">
      <c r="A107" s="34"/>
      <c r="B107" s="34"/>
      <c r="C107" s="24"/>
      <c r="D107" s="1"/>
      <c r="E107" s="1"/>
      <c r="F107" s="100"/>
      <c r="G107" s="100"/>
      <c r="H107" s="29"/>
    </row>
    <row r="108" spans="1:8" s="11" customFormat="1">
      <c r="A108" s="34"/>
      <c r="B108" s="34"/>
      <c r="C108" s="24"/>
      <c r="D108" s="1"/>
      <c r="E108" s="1"/>
      <c r="F108" s="100"/>
      <c r="G108" s="100"/>
      <c r="H108" s="29"/>
    </row>
    <row r="109" spans="1:8" s="11" customFormat="1">
      <c r="A109" s="34"/>
      <c r="B109" s="34"/>
      <c r="C109" s="24"/>
      <c r="D109" s="1"/>
      <c r="E109" s="1"/>
      <c r="F109" s="36"/>
      <c r="G109" s="100"/>
      <c r="H109" s="29"/>
    </row>
    <row r="110" spans="1:8" s="11" customFormat="1">
      <c r="A110" s="34"/>
      <c r="B110" s="34"/>
      <c r="C110" s="24"/>
      <c r="D110" s="1"/>
      <c r="E110" s="1"/>
      <c r="F110" s="36"/>
      <c r="G110" s="100"/>
      <c r="H110" s="29"/>
    </row>
    <row r="111" spans="1:8" s="11" customFormat="1">
      <c r="A111" s="34"/>
      <c r="B111" s="34"/>
      <c r="C111" s="24"/>
      <c r="D111" s="1"/>
      <c r="E111" s="1"/>
      <c r="F111" s="36"/>
      <c r="G111" s="100"/>
      <c r="H111" s="29"/>
    </row>
    <row r="112" spans="1:8" s="11" customFormat="1">
      <c r="A112" s="34"/>
      <c r="B112" s="34"/>
      <c r="C112" s="24"/>
      <c r="D112" s="1"/>
      <c r="E112" s="1"/>
      <c r="F112" s="36"/>
      <c r="G112" s="100"/>
      <c r="H112" s="29"/>
    </row>
    <row r="113" spans="1:8" s="11" customFormat="1">
      <c r="A113" s="34"/>
      <c r="B113" s="34"/>
      <c r="C113" s="24"/>
      <c r="D113" s="1"/>
      <c r="E113" s="1"/>
      <c r="F113" s="36"/>
      <c r="G113" s="100"/>
      <c r="H113" s="29"/>
    </row>
  </sheetData>
  <phoneticPr fontId="0" type="noConversion"/>
  <pageMargins left="0.75" right="0.75" top="1" bottom="1" header="0.5" footer="0.5"/>
  <pageSetup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39997558519241921"/>
    <pageSetUpPr fitToPage="1"/>
  </sheetPr>
  <dimension ref="A1:AJ86"/>
  <sheetViews>
    <sheetView view="pageBreakPreview" zoomScale="70" zoomScaleSheetLayoutView="70" workbookViewId="0"/>
  </sheetViews>
  <sheetFormatPr defaultColWidth="17.140625" defaultRowHeight="15.75"/>
  <cols>
    <col min="1" max="1" width="17.140625" style="6"/>
    <col min="2" max="2" width="19.5703125" style="6" customWidth="1"/>
    <col min="3" max="3" width="84.140625" style="7" customWidth="1"/>
    <col min="4" max="4" width="20.7109375" style="4" customWidth="1"/>
    <col min="5" max="5" width="11.42578125" style="4" customWidth="1"/>
    <col min="6" max="6" width="17.140625" style="100"/>
    <col min="7" max="7" width="21" style="106" customWidth="1"/>
    <col min="8" max="8" width="17.140625" style="165"/>
    <col min="9" max="9" width="17.140625" style="79"/>
    <col min="10" max="10" width="2.7109375" style="10" customWidth="1"/>
    <col min="11" max="16384" width="17.140625" style="10"/>
  </cols>
  <sheetData>
    <row r="1" spans="1:36" s="11" customFormat="1" ht="21">
      <c r="A1" s="34"/>
      <c r="B1" s="34"/>
      <c r="C1" s="220" t="s">
        <v>101</v>
      </c>
      <c r="D1" s="24"/>
      <c r="E1" s="24"/>
      <c r="F1" s="142"/>
      <c r="G1" s="226"/>
      <c r="H1" s="226"/>
      <c r="I1" s="227"/>
    </row>
    <row r="2" spans="1:36" s="11" customFormat="1" ht="21">
      <c r="A2" s="34"/>
      <c r="B2" s="34"/>
      <c r="C2" s="164" t="s">
        <v>109</v>
      </c>
      <c r="D2" s="24"/>
      <c r="E2" s="24"/>
      <c r="F2" s="142"/>
      <c r="G2" s="226"/>
      <c r="H2" s="226"/>
      <c r="I2" s="227"/>
    </row>
    <row r="3" spans="1:36" s="11" customFormat="1" ht="18.75" customHeight="1">
      <c r="A3" s="34"/>
      <c r="B3" s="34"/>
      <c r="C3" s="24" t="s">
        <v>203</v>
      </c>
      <c r="D3" s="24"/>
      <c r="E3" s="24"/>
      <c r="F3" s="142"/>
      <c r="G3" s="226"/>
      <c r="H3" s="226"/>
      <c r="I3" s="227"/>
    </row>
    <row r="4" spans="1:36" s="11" customFormat="1">
      <c r="A4" s="34"/>
      <c r="B4" s="34"/>
      <c r="C4" s="24"/>
      <c r="D4" s="24"/>
      <c r="E4" s="24"/>
      <c r="F4" s="142"/>
      <c r="G4" s="226"/>
      <c r="H4" s="226"/>
      <c r="I4" s="227"/>
    </row>
    <row r="5" spans="1:36" s="11" customFormat="1">
      <c r="A5" s="34"/>
      <c r="B5" s="55"/>
      <c r="C5" s="224" t="s">
        <v>113</v>
      </c>
      <c r="D5" s="167" t="s">
        <v>79</v>
      </c>
      <c r="E5" s="167"/>
      <c r="F5" s="142"/>
      <c r="G5" s="226"/>
      <c r="H5" s="226"/>
      <c r="I5" s="227"/>
    </row>
    <row r="6" spans="1:36" s="11" customFormat="1">
      <c r="A6" s="34"/>
      <c r="B6" s="56"/>
      <c r="C6" s="222" t="s">
        <v>80</v>
      </c>
      <c r="D6" s="167" t="s">
        <v>81</v>
      </c>
      <c r="E6" s="167"/>
      <c r="F6" s="142"/>
      <c r="G6" s="226"/>
      <c r="H6" s="226"/>
      <c r="I6" s="227"/>
    </row>
    <row r="7" spans="1:36" s="11" customFormat="1">
      <c r="A7" s="34"/>
      <c r="B7" s="56"/>
      <c r="C7" s="222" t="s">
        <v>82</v>
      </c>
      <c r="D7" s="167" t="s">
        <v>83</v>
      </c>
      <c r="E7" s="167"/>
      <c r="F7" s="142"/>
      <c r="G7" s="226"/>
      <c r="H7" s="226"/>
      <c r="I7" s="227"/>
    </row>
    <row r="8" spans="1:36" s="11" customFormat="1" ht="18.75" customHeight="1">
      <c r="A8" s="34"/>
      <c r="B8" s="56"/>
      <c r="C8" s="222" t="s">
        <v>84</v>
      </c>
      <c r="D8" s="167" t="s">
        <v>85</v>
      </c>
      <c r="E8" s="167"/>
      <c r="F8" s="142"/>
      <c r="G8" s="226"/>
      <c r="H8" s="226"/>
      <c r="I8" s="227"/>
    </row>
    <row r="9" spans="1:36" s="11" customFormat="1">
      <c r="A9" s="34"/>
      <c r="B9" s="34"/>
      <c r="C9" s="24" t="s">
        <v>86</v>
      </c>
      <c r="D9" s="167" t="s">
        <v>87</v>
      </c>
      <c r="E9" s="167"/>
      <c r="F9" s="142"/>
      <c r="G9" s="226"/>
      <c r="H9" s="226"/>
      <c r="I9" s="227"/>
      <c r="J9" s="17"/>
      <c r="K9" s="17"/>
    </row>
    <row r="10" spans="1:36" s="139" customFormat="1" ht="16.5" thickBot="1">
      <c r="A10" s="168"/>
      <c r="B10" s="22"/>
      <c r="C10" s="148"/>
      <c r="D10" s="80"/>
      <c r="E10" s="80"/>
      <c r="F10" s="233"/>
      <c r="G10" s="233"/>
      <c r="H10" s="234"/>
      <c r="I10" s="168"/>
      <c r="J10" s="20"/>
    </row>
    <row r="11" spans="1:36" s="60" customFormat="1">
      <c r="A11" s="108" t="s">
        <v>97</v>
      </c>
      <c r="B11" s="57" t="s">
        <v>30</v>
      </c>
      <c r="C11" s="109" t="s">
        <v>1</v>
      </c>
      <c r="D11" s="58" t="s">
        <v>2</v>
      </c>
      <c r="E11" s="59" t="s">
        <v>90</v>
      </c>
      <c r="F11" s="110" t="s">
        <v>3</v>
      </c>
      <c r="G11" s="111" t="s">
        <v>98</v>
      </c>
      <c r="H11" s="83" t="s">
        <v>4</v>
      </c>
      <c r="I11" s="231"/>
    </row>
    <row r="12" spans="1:36" s="60" customFormat="1">
      <c r="A12" s="311"/>
      <c r="B12" s="312"/>
      <c r="C12" s="313"/>
      <c r="D12" s="314"/>
      <c r="E12" s="315"/>
      <c r="F12" s="316"/>
      <c r="G12" s="46" t="s">
        <v>8</v>
      </c>
      <c r="H12" s="317"/>
      <c r="I12" s="231"/>
    </row>
    <row r="13" spans="1:36" s="11" customFormat="1">
      <c r="A13" s="86"/>
      <c r="B13" s="42"/>
      <c r="C13" s="43" t="s">
        <v>5</v>
      </c>
      <c r="D13" s="71"/>
      <c r="E13" s="129"/>
      <c r="F13" s="126"/>
      <c r="G13" s="127"/>
      <c r="H13" s="131"/>
      <c r="I13" s="25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1" customFormat="1">
      <c r="A14" s="86"/>
      <c r="B14" s="42"/>
      <c r="C14" s="45" t="s">
        <v>11</v>
      </c>
      <c r="D14" s="71" t="s">
        <v>10</v>
      </c>
      <c r="E14" s="129" t="s">
        <v>10</v>
      </c>
      <c r="F14" s="126" t="s">
        <v>10</v>
      </c>
      <c r="G14" s="127" t="s">
        <v>10</v>
      </c>
      <c r="H14" s="131" t="s">
        <v>10</v>
      </c>
      <c r="I14" s="25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11" customFormat="1">
      <c r="A15" s="86"/>
      <c r="B15" s="42"/>
      <c r="C15" s="45"/>
      <c r="D15" s="71"/>
      <c r="E15" s="129"/>
      <c r="F15" s="126"/>
      <c r="G15" s="127"/>
      <c r="H15" s="131"/>
      <c r="I15" s="25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s="11" customFormat="1">
      <c r="A16" s="86"/>
      <c r="B16" s="42"/>
      <c r="C16" s="43" t="s">
        <v>139</v>
      </c>
      <c r="D16" s="71"/>
      <c r="E16" s="129"/>
      <c r="F16" s="126"/>
      <c r="G16" s="127">
        <f>SUM(G15)</f>
        <v>0</v>
      </c>
      <c r="H16" s="156">
        <f>SUM(H15)</f>
        <v>0</v>
      </c>
      <c r="I16" s="25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11" customFormat="1">
      <c r="A17" s="86"/>
      <c r="B17" s="42"/>
      <c r="C17" s="70" t="s">
        <v>13</v>
      </c>
      <c r="D17" s="71" t="s">
        <v>10</v>
      </c>
      <c r="E17" s="129" t="s">
        <v>10</v>
      </c>
      <c r="F17" s="126" t="s">
        <v>10</v>
      </c>
      <c r="G17" s="127" t="s">
        <v>10</v>
      </c>
      <c r="H17" s="131" t="s">
        <v>10</v>
      </c>
      <c r="I17" s="259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s="11" customFormat="1">
      <c r="A18" s="86"/>
      <c r="B18" s="42"/>
      <c r="C18" s="70"/>
      <c r="D18" s="71"/>
      <c r="E18" s="129"/>
      <c r="F18" s="126"/>
      <c r="G18" s="127"/>
      <c r="H18" s="131"/>
      <c r="I18" s="25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s="11" customFormat="1">
      <c r="A19" s="86"/>
      <c r="B19" s="42"/>
      <c r="C19" s="43" t="s">
        <v>139</v>
      </c>
      <c r="D19" s="71"/>
      <c r="E19" s="129"/>
      <c r="F19" s="126"/>
      <c r="G19" s="127">
        <f>SUM(G18)</f>
        <v>0</v>
      </c>
      <c r="H19" s="156">
        <f>SUM(H18)</f>
        <v>0</v>
      </c>
      <c r="I19" s="259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s="11" customFormat="1">
      <c r="A20" s="86"/>
      <c r="B20" s="42"/>
      <c r="C20" s="43" t="s">
        <v>14</v>
      </c>
      <c r="D20" s="71" t="s">
        <v>10</v>
      </c>
      <c r="E20" s="129" t="s">
        <v>10</v>
      </c>
      <c r="F20" s="126" t="s">
        <v>10</v>
      </c>
      <c r="G20" s="127" t="s">
        <v>10</v>
      </c>
      <c r="H20" s="131" t="s">
        <v>10</v>
      </c>
      <c r="I20" s="25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s="11" customFormat="1">
      <c r="A21" s="86"/>
      <c r="B21" s="42"/>
      <c r="C21" s="43"/>
      <c r="D21" s="71"/>
      <c r="E21" s="129"/>
      <c r="F21" s="126"/>
      <c r="G21" s="127"/>
      <c r="H21" s="131"/>
      <c r="I21" s="25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s="11" customFormat="1" ht="16.5" thickBot="1">
      <c r="A22" s="86"/>
      <c r="B22" s="42"/>
      <c r="C22" s="43" t="s">
        <v>139</v>
      </c>
      <c r="D22" s="19"/>
      <c r="E22" s="72"/>
      <c r="F22" s="133"/>
      <c r="G22" s="127">
        <f>SUM(G21)</f>
        <v>0</v>
      </c>
      <c r="H22" s="156">
        <f>SUM(H21)</f>
        <v>0</v>
      </c>
      <c r="I22" s="25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s="11" customFormat="1" ht="16.5" thickBot="1">
      <c r="A23" s="86"/>
      <c r="B23" s="42"/>
      <c r="C23" s="43" t="s">
        <v>12</v>
      </c>
      <c r="D23" s="19"/>
      <c r="E23" s="72"/>
      <c r="F23" s="133"/>
      <c r="G23" s="136">
        <f>+G22+G19+G16</f>
        <v>0</v>
      </c>
      <c r="H23" s="136">
        <f>SUM(H15:H22)</f>
        <v>0</v>
      </c>
      <c r="I23" s="25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s="11" customFormat="1">
      <c r="A24" s="86"/>
      <c r="B24" s="42"/>
      <c r="C24" s="43"/>
      <c r="D24" s="19"/>
      <c r="E24" s="72"/>
      <c r="F24" s="133"/>
      <c r="G24" s="132"/>
      <c r="H24" s="267"/>
      <c r="I24" s="25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s="11" customFormat="1">
      <c r="A25" s="86"/>
      <c r="B25" s="42"/>
      <c r="C25" s="43" t="s">
        <v>15</v>
      </c>
      <c r="D25" s="71"/>
      <c r="E25" s="129"/>
      <c r="F25" s="126"/>
      <c r="G25" s="127"/>
      <c r="H25" s="131"/>
      <c r="I25" s="25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s="11" customFormat="1">
      <c r="A26" s="86"/>
      <c r="B26" s="42"/>
      <c r="C26" s="43" t="s">
        <v>89</v>
      </c>
      <c r="D26" s="71"/>
      <c r="E26" s="129"/>
      <c r="F26" s="126"/>
      <c r="G26" s="127"/>
      <c r="H26" s="131"/>
      <c r="I26" s="25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s="11" customFormat="1">
      <c r="A27" s="86">
        <v>1</v>
      </c>
      <c r="B27" s="65" t="s">
        <v>195</v>
      </c>
      <c r="C27" s="43" t="s">
        <v>198</v>
      </c>
      <c r="D27" s="71" t="s">
        <v>148</v>
      </c>
      <c r="E27" s="129" t="s">
        <v>24</v>
      </c>
      <c r="F27" s="126">
        <v>300</v>
      </c>
      <c r="G27" s="127">
        <v>1491.2235000000001</v>
      </c>
      <c r="H27" s="37">
        <f>+(G27/$G$40)*100</f>
        <v>21.307280093881559</v>
      </c>
      <c r="I27" s="25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s="11" customFormat="1">
      <c r="A28" s="86">
        <f>+A27+1</f>
        <v>2</v>
      </c>
      <c r="B28" s="65" t="s">
        <v>196</v>
      </c>
      <c r="C28" s="43" t="s">
        <v>199</v>
      </c>
      <c r="D28" s="71" t="s">
        <v>148</v>
      </c>
      <c r="E28" s="129" t="s">
        <v>24</v>
      </c>
      <c r="F28" s="126">
        <v>300</v>
      </c>
      <c r="G28" s="127">
        <v>1488.444</v>
      </c>
      <c r="H28" s="37">
        <f>+(G28/$G$40)*100</f>
        <v>21.267565332800508</v>
      </c>
      <c r="I28" s="25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s="11" customFormat="1">
      <c r="A29" s="86">
        <f t="shared" ref="A29:A30" si="0">+A28+1</f>
        <v>3</v>
      </c>
      <c r="B29" s="65" t="s">
        <v>197</v>
      </c>
      <c r="C29" s="43" t="s">
        <v>200</v>
      </c>
      <c r="D29" s="71" t="s">
        <v>148</v>
      </c>
      <c r="E29" s="129" t="s">
        <v>24</v>
      </c>
      <c r="F29" s="126">
        <v>300</v>
      </c>
      <c r="G29" s="127">
        <v>1484.703</v>
      </c>
      <c r="H29" s="37">
        <f>+(G29/$G$40)*100</f>
        <v>21.214112222095636</v>
      </c>
      <c r="I29" s="25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s="11" customFormat="1" ht="16.5" thickBot="1">
      <c r="A30" s="86">
        <f t="shared" si="0"/>
        <v>4</v>
      </c>
      <c r="B30" s="65" t="s">
        <v>260</v>
      </c>
      <c r="C30" s="43" t="s">
        <v>261</v>
      </c>
      <c r="D30" s="71" t="s">
        <v>148</v>
      </c>
      <c r="E30" s="129" t="s">
        <v>24</v>
      </c>
      <c r="F30" s="126">
        <v>300</v>
      </c>
      <c r="G30" s="127">
        <v>1480.2</v>
      </c>
      <c r="H30" s="37">
        <f>+(G30/$G$40)*100</f>
        <v>21.149771308568756</v>
      </c>
      <c r="I30" s="25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s="11" customFormat="1" ht="16.5" thickBot="1">
      <c r="A31" s="86"/>
      <c r="B31" s="65"/>
      <c r="C31" s="43" t="s">
        <v>12</v>
      </c>
      <c r="D31" s="19"/>
      <c r="E31" s="72"/>
      <c r="F31" s="133"/>
      <c r="G31" s="136">
        <f>SUM(G27:G30)</f>
        <v>5944.5704999999998</v>
      </c>
      <c r="H31" s="136">
        <f>SUM(H27:H30)</f>
        <v>84.938728957346456</v>
      </c>
      <c r="I31" s="25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s="11" customFormat="1">
      <c r="A32" s="86"/>
      <c r="B32" s="65"/>
      <c r="C32" s="43"/>
      <c r="D32" s="19"/>
      <c r="E32" s="72"/>
      <c r="F32" s="133"/>
      <c r="G32" s="46"/>
      <c r="H32" s="248"/>
      <c r="I32" s="25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s="11" customFormat="1">
      <c r="A33" s="86"/>
      <c r="B33" s="65"/>
      <c r="C33" s="43" t="s">
        <v>16</v>
      </c>
      <c r="D33" s="19"/>
      <c r="E33" s="72"/>
      <c r="F33" s="133"/>
      <c r="G33" s="46"/>
      <c r="H33" s="248"/>
      <c r="I33" s="25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 s="11" customFormat="1">
      <c r="A34" s="86"/>
      <c r="B34" s="65"/>
      <c r="C34" s="43" t="s">
        <v>140</v>
      </c>
      <c r="D34" s="71"/>
      <c r="E34" s="129"/>
      <c r="F34" s="126"/>
      <c r="G34" s="127"/>
      <c r="H34" s="131"/>
      <c r="I34" s="25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 s="11" customFormat="1">
      <c r="A35" s="86">
        <f>+A30+1</f>
        <v>5</v>
      </c>
      <c r="B35" s="65" t="s">
        <v>224</v>
      </c>
      <c r="C35" s="43" t="s">
        <v>225</v>
      </c>
      <c r="D35" s="19"/>
      <c r="E35" s="72"/>
      <c r="F35" s="283">
        <v>9914.6</v>
      </c>
      <c r="G35" s="130">
        <v>991.46</v>
      </c>
      <c r="H35" s="37">
        <f t="shared" ref="H35" si="1">+(G35/$G$40)*100</f>
        <v>14.166431740030793</v>
      </c>
      <c r="I35" s="25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 s="11" customFormat="1">
      <c r="A36" s="86"/>
      <c r="B36" s="42"/>
      <c r="C36" s="43"/>
      <c r="D36" s="19"/>
      <c r="E36" s="72"/>
      <c r="F36" s="283"/>
      <c r="G36" s="130"/>
      <c r="H36" s="248"/>
      <c r="I36" s="259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s="11" customFormat="1">
      <c r="A37" s="86"/>
      <c r="B37" s="42"/>
      <c r="C37" s="43" t="s">
        <v>100</v>
      </c>
      <c r="D37" s="19"/>
      <c r="E37" s="135"/>
      <c r="F37" s="69"/>
      <c r="G37" s="249">
        <f>G40-G23-G35-G31</f>
        <v>62.626735599999847</v>
      </c>
      <c r="H37" s="37">
        <f t="shared" ref="H37" si="2">+(G37/$G$40)*100</f>
        <v>0.89483930262275257</v>
      </c>
      <c r="I37" s="25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 s="11" customFormat="1" ht="16.5" thickBot="1">
      <c r="A38" s="86"/>
      <c r="B38" s="42"/>
      <c r="C38" s="43"/>
      <c r="D38" s="19"/>
      <c r="E38" s="135"/>
      <c r="F38" s="69"/>
      <c r="G38" s="249"/>
      <c r="H38" s="134"/>
      <c r="I38" s="25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 s="11" customFormat="1" ht="16.5" thickBot="1">
      <c r="A39" s="86"/>
      <c r="B39" s="42"/>
      <c r="C39" s="43" t="s">
        <v>12</v>
      </c>
      <c r="D39" s="19"/>
      <c r="E39" s="135"/>
      <c r="F39" s="69"/>
      <c r="G39" s="136">
        <f>+G37+G35</f>
        <v>1054.0867355999999</v>
      </c>
      <c r="H39" s="136">
        <f>+H37+H35</f>
        <v>15.061271042653546</v>
      </c>
      <c r="I39" s="25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 s="11" customFormat="1" ht="16.5" thickBot="1">
      <c r="A40" s="243"/>
      <c r="B40" s="244"/>
      <c r="C40" s="245" t="s">
        <v>17</v>
      </c>
      <c r="D40" s="245"/>
      <c r="E40" s="246"/>
      <c r="F40" s="247"/>
      <c r="G40" s="136">
        <v>6998.6572355999997</v>
      </c>
      <c r="H40" s="122">
        <f>++H23+H31+H39</f>
        <v>100</v>
      </c>
      <c r="I40" s="259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 s="17" customFormat="1">
      <c r="A41" s="23"/>
      <c r="B41" s="23"/>
      <c r="D41" s="80"/>
      <c r="E41" s="80"/>
      <c r="F41" s="105"/>
      <c r="G41" s="148"/>
      <c r="H41" s="169"/>
      <c r="I41" s="77"/>
    </row>
    <row r="42" spans="1:36" s="17" customFormat="1">
      <c r="A42" s="22"/>
      <c r="B42" s="22"/>
      <c r="C42" s="91"/>
      <c r="D42" s="170"/>
      <c r="E42" s="170"/>
      <c r="F42" s="103"/>
      <c r="G42" s="103"/>
      <c r="H42" s="169"/>
      <c r="I42" s="23"/>
    </row>
    <row r="43" spans="1:36" s="17" customFormat="1" ht="18.75">
      <c r="A43" s="22"/>
      <c r="B43" s="28"/>
      <c r="C43" s="171" t="s">
        <v>18</v>
      </c>
      <c r="D43" s="80"/>
      <c r="E43" s="80"/>
      <c r="F43" s="105"/>
      <c r="G43" s="105"/>
      <c r="H43" s="169"/>
      <c r="I43" s="23"/>
    </row>
    <row r="44" spans="1:36" s="11" customFormat="1" ht="18.75">
      <c r="A44" s="34"/>
      <c r="B44" s="50"/>
      <c r="C44" s="145"/>
      <c r="D44" s="24"/>
      <c r="E44" s="24"/>
      <c r="F44" s="101"/>
      <c r="G44" s="100"/>
      <c r="H44" s="165"/>
      <c r="I44" s="22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 s="11" customFormat="1" ht="18.75">
      <c r="B45" s="143">
        <v>1</v>
      </c>
      <c r="C45" s="51" t="s">
        <v>19</v>
      </c>
      <c r="D45" s="24"/>
      <c r="E45" s="24"/>
      <c r="F45" s="101"/>
      <c r="G45" s="100"/>
      <c r="H45" s="165"/>
      <c r="I45" s="227"/>
    </row>
    <row r="46" spans="1:36" s="11" customFormat="1" ht="18.75">
      <c r="B46" s="50">
        <v>2</v>
      </c>
      <c r="C46" s="144" t="s">
        <v>22</v>
      </c>
      <c r="D46" s="24"/>
      <c r="E46" s="24"/>
      <c r="F46" s="101"/>
      <c r="G46" s="100"/>
      <c r="H46" s="165"/>
      <c r="I46" s="227"/>
    </row>
    <row r="47" spans="1:36" s="11" customFormat="1" ht="18.75">
      <c r="B47" s="50">
        <v>3</v>
      </c>
      <c r="C47" s="51" t="s">
        <v>320</v>
      </c>
      <c r="D47" s="24"/>
      <c r="E47" s="24"/>
      <c r="F47" s="101"/>
      <c r="G47" s="100"/>
      <c r="H47" s="165"/>
      <c r="I47" s="227"/>
    </row>
    <row r="48" spans="1:36" s="11" customFormat="1" ht="18.75">
      <c r="B48" s="50"/>
      <c r="C48" s="51" t="s">
        <v>321</v>
      </c>
      <c r="D48" s="24"/>
      <c r="E48" s="24"/>
      <c r="F48" s="101"/>
      <c r="G48" s="100"/>
      <c r="H48" s="165"/>
      <c r="I48" s="227"/>
    </row>
    <row r="49" spans="1:9" s="11" customFormat="1" ht="18.75">
      <c r="B49" s="50"/>
      <c r="C49" s="51" t="s">
        <v>322</v>
      </c>
      <c r="D49" s="24"/>
      <c r="E49" s="24"/>
      <c r="F49" s="101"/>
      <c r="G49" s="100"/>
      <c r="H49" s="165"/>
      <c r="I49" s="227"/>
    </row>
    <row r="50" spans="1:9" s="11" customFormat="1" ht="18.75">
      <c r="B50" s="50"/>
      <c r="C50" s="51" t="s">
        <v>323</v>
      </c>
      <c r="D50" s="137"/>
      <c r="E50" s="137"/>
      <c r="F50" s="166"/>
      <c r="G50" s="165"/>
      <c r="H50" s="165"/>
      <c r="I50" s="227"/>
    </row>
    <row r="51" spans="1:9" s="11" customFormat="1" ht="18.75">
      <c r="B51" s="50"/>
      <c r="C51" s="51" t="s">
        <v>324</v>
      </c>
      <c r="D51" s="24"/>
      <c r="E51" s="24"/>
      <c r="F51" s="166"/>
      <c r="G51" s="165"/>
      <c r="H51" s="165"/>
      <c r="I51" s="227"/>
    </row>
    <row r="52" spans="1:9" s="11" customFormat="1" ht="18.75">
      <c r="B52" s="50"/>
      <c r="C52" s="51" t="s">
        <v>325</v>
      </c>
      <c r="D52" s="24"/>
      <c r="E52" s="24"/>
      <c r="F52" s="172"/>
      <c r="G52" s="173"/>
      <c r="H52" s="165"/>
      <c r="I52" s="227"/>
    </row>
    <row r="53" spans="1:9" s="11" customFormat="1" ht="18.75">
      <c r="B53" s="50"/>
      <c r="C53" s="51" t="s">
        <v>326</v>
      </c>
      <c r="D53" s="24"/>
      <c r="E53" s="24"/>
      <c r="F53" s="174"/>
      <c r="G53" s="174"/>
      <c r="H53" s="165"/>
      <c r="I53" s="227"/>
    </row>
    <row r="54" spans="1:9" s="11" customFormat="1" ht="18.75">
      <c r="B54" s="50"/>
      <c r="C54" s="51" t="s">
        <v>327</v>
      </c>
      <c r="D54" s="24"/>
      <c r="E54" s="24"/>
      <c r="F54" s="175"/>
      <c r="G54" s="175"/>
      <c r="H54" s="165"/>
      <c r="I54" s="227"/>
    </row>
    <row r="55" spans="1:9" s="11" customFormat="1" ht="18.75">
      <c r="B55" s="50">
        <v>4</v>
      </c>
      <c r="C55" s="51" t="s">
        <v>380</v>
      </c>
      <c r="D55" s="24"/>
      <c r="E55" s="24"/>
      <c r="F55" s="174"/>
      <c r="G55" s="174"/>
      <c r="H55" s="165"/>
      <c r="I55" s="227"/>
    </row>
    <row r="56" spans="1:9" s="11" customFormat="1" ht="18.75">
      <c r="B56" s="50"/>
      <c r="C56" s="51" t="s">
        <v>381</v>
      </c>
      <c r="D56" s="24"/>
      <c r="E56" s="24"/>
      <c r="F56" s="174"/>
      <c r="G56" s="176"/>
      <c r="H56" s="173"/>
      <c r="I56" s="227"/>
    </row>
    <row r="57" spans="1:9" s="11" customFormat="1" ht="18.75">
      <c r="B57" s="50"/>
      <c r="C57" s="51" t="s">
        <v>382</v>
      </c>
      <c r="D57" s="24"/>
      <c r="E57" s="24"/>
      <c r="F57" s="174"/>
      <c r="G57" s="174"/>
      <c r="H57" s="173"/>
      <c r="I57" s="227"/>
    </row>
    <row r="58" spans="1:9" s="11" customFormat="1" ht="18.75">
      <c r="B58" s="50"/>
      <c r="C58" s="51" t="s">
        <v>383</v>
      </c>
      <c r="D58" s="137"/>
      <c r="E58" s="137"/>
      <c r="F58" s="174"/>
      <c r="G58" s="174"/>
      <c r="H58" s="173"/>
      <c r="I58" s="227"/>
    </row>
    <row r="59" spans="1:9" s="11" customFormat="1" ht="18.75">
      <c r="B59" s="50"/>
      <c r="C59" s="51" t="s">
        <v>384</v>
      </c>
      <c r="D59" s="24"/>
      <c r="E59" s="24"/>
      <c r="F59" s="174"/>
      <c r="G59" s="174"/>
      <c r="H59" s="177"/>
      <c r="I59" s="227"/>
    </row>
    <row r="60" spans="1:9" s="11" customFormat="1" ht="18.75">
      <c r="B60" s="50"/>
      <c r="C60" s="51" t="s">
        <v>385</v>
      </c>
      <c r="D60" s="24"/>
      <c r="E60" s="24"/>
      <c r="F60" s="174"/>
      <c r="G60" s="174"/>
      <c r="H60" s="177"/>
      <c r="I60" s="227"/>
    </row>
    <row r="61" spans="1:9" s="11" customFormat="1" ht="18.75">
      <c r="B61" s="50"/>
      <c r="C61" s="51" t="s">
        <v>386</v>
      </c>
      <c r="D61" s="24"/>
      <c r="E61" s="24"/>
      <c r="F61" s="174"/>
      <c r="G61" s="174"/>
      <c r="H61" s="165"/>
      <c r="I61" s="227"/>
    </row>
    <row r="62" spans="1:9" s="11" customFormat="1" ht="18.75">
      <c r="B62" s="50"/>
      <c r="C62" s="51" t="s">
        <v>387</v>
      </c>
      <c r="D62" s="24"/>
      <c r="E62" s="24"/>
      <c r="F62" s="174"/>
      <c r="G62" s="174"/>
      <c r="H62" s="165"/>
      <c r="I62" s="227"/>
    </row>
    <row r="63" spans="1:9" s="11" customFormat="1" ht="18.75">
      <c r="B63" s="50">
        <v>5</v>
      </c>
      <c r="C63" s="219" t="s">
        <v>306</v>
      </c>
      <c r="D63" s="24"/>
      <c r="E63" s="24"/>
      <c r="F63" s="174"/>
      <c r="G63" s="174"/>
      <c r="H63" s="173"/>
      <c r="I63" s="227"/>
    </row>
    <row r="64" spans="1:9" ht="18.75">
      <c r="A64" s="10"/>
      <c r="B64" s="162"/>
      <c r="C64" s="160" t="s">
        <v>307</v>
      </c>
      <c r="F64" s="174"/>
      <c r="G64" s="174"/>
    </row>
    <row r="65" spans="1:9" ht="18.75">
      <c r="A65" s="10"/>
      <c r="B65" s="162"/>
      <c r="C65" s="160" t="s">
        <v>118</v>
      </c>
      <c r="F65" s="174"/>
      <c r="G65" s="174"/>
    </row>
    <row r="66" spans="1:9" ht="18.75">
      <c r="A66" s="10"/>
      <c r="B66" s="162"/>
      <c r="C66" s="144" t="s">
        <v>78</v>
      </c>
      <c r="F66" s="174"/>
      <c r="G66" s="174"/>
    </row>
    <row r="67" spans="1:9" ht="18.75">
      <c r="A67" s="10"/>
      <c r="B67" s="93">
        <v>6</v>
      </c>
      <c r="C67" s="145" t="s">
        <v>204</v>
      </c>
      <c r="F67" s="174"/>
      <c r="G67" s="174"/>
    </row>
    <row r="68" spans="1:9" ht="18.75">
      <c r="A68" s="10"/>
      <c r="B68" s="93">
        <v>7</v>
      </c>
      <c r="C68" s="145" t="s">
        <v>205</v>
      </c>
      <c r="F68" s="174"/>
      <c r="G68" s="174"/>
    </row>
    <row r="69" spans="1:9" ht="18.75">
      <c r="A69" s="10"/>
      <c r="B69" s="93">
        <v>8</v>
      </c>
      <c r="C69" s="160" t="s">
        <v>401</v>
      </c>
      <c r="F69" s="174"/>
      <c r="G69" s="174"/>
    </row>
    <row r="70" spans="1:9" ht="18.75">
      <c r="A70" s="10"/>
      <c r="B70" s="93">
        <v>9</v>
      </c>
      <c r="C70" s="145" t="s">
        <v>206</v>
      </c>
      <c r="F70" s="174"/>
      <c r="G70" s="174"/>
    </row>
    <row r="71" spans="1:9">
      <c r="F71" s="174"/>
      <c r="G71" s="174"/>
    </row>
    <row r="72" spans="1:9">
      <c r="F72" s="174"/>
      <c r="G72" s="174"/>
    </row>
    <row r="73" spans="1:9">
      <c r="F73" s="174"/>
      <c r="G73" s="174"/>
    </row>
    <row r="74" spans="1:9">
      <c r="F74" s="174"/>
      <c r="G74" s="174"/>
    </row>
    <row r="75" spans="1:9">
      <c r="F75" s="174"/>
      <c r="G75" s="174"/>
    </row>
    <row r="76" spans="1:9">
      <c r="C76" s="24"/>
      <c r="F76" s="174"/>
      <c r="G76" s="175"/>
    </row>
    <row r="77" spans="1:9">
      <c r="A77" s="10"/>
      <c r="B77" s="10"/>
      <c r="C77" s="10"/>
      <c r="D77" s="10"/>
      <c r="E77" s="10"/>
      <c r="F77" s="174"/>
      <c r="G77" s="174"/>
      <c r="H77" s="138"/>
      <c r="I77" s="6"/>
    </row>
    <row r="86" spans="1:9">
      <c r="A86" s="10"/>
      <c r="B86" s="10"/>
      <c r="C86" s="10"/>
      <c r="D86" s="10"/>
      <c r="E86" s="10"/>
      <c r="F86" s="178"/>
      <c r="G86" s="179"/>
      <c r="H86" s="138"/>
      <c r="I86" s="6"/>
    </row>
  </sheetData>
  <phoneticPr fontId="0" type="noConversion"/>
  <pageMargins left="0.75" right="0.75" top="1" bottom="1" header="0.5" footer="0.5"/>
  <pageSetup scale="4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AM80"/>
  <sheetViews>
    <sheetView view="pageBreakPreview" zoomScale="70" zoomScaleSheetLayoutView="70" workbookViewId="0">
      <selection activeCell="C13" sqref="C13"/>
    </sheetView>
  </sheetViews>
  <sheetFormatPr defaultColWidth="9.140625" defaultRowHeight="15.75"/>
  <cols>
    <col min="1" max="1" width="9.140625" style="6" bestFit="1" customWidth="1"/>
    <col min="2" max="2" width="21.85546875" style="6" customWidth="1"/>
    <col min="3" max="3" width="86.42578125" style="7" customWidth="1"/>
    <col min="4" max="5" width="16.28515625" style="4" customWidth="1"/>
    <col min="6" max="6" width="19.28515625" style="94" customWidth="1"/>
    <col min="7" max="7" width="19.85546875" style="82" bestFit="1" customWidth="1"/>
    <col min="8" max="8" width="19.28515625" style="48" customWidth="1"/>
    <col min="9" max="9" width="19.28515625" style="20" customWidth="1"/>
    <col min="10" max="10" width="5.42578125" style="10" customWidth="1"/>
    <col min="11" max="16384" width="9.140625" style="10"/>
  </cols>
  <sheetData>
    <row r="1" spans="1:39" s="11" customFormat="1" ht="22.5" customHeight="1">
      <c r="A1" s="34"/>
      <c r="B1" s="230"/>
      <c r="C1" s="220" t="s">
        <v>101</v>
      </c>
      <c r="D1" s="49"/>
      <c r="E1" s="49"/>
      <c r="F1" s="211"/>
      <c r="G1" s="229"/>
      <c r="H1" s="229"/>
      <c r="I1" s="227"/>
    </row>
    <row r="2" spans="1:39" s="11" customFormat="1" ht="22.5" customHeight="1">
      <c r="A2" s="34"/>
      <c r="B2" s="230"/>
      <c r="C2" s="54" t="s">
        <v>103</v>
      </c>
      <c r="D2" s="49"/>
      <c r="E2" s="49"/>
      <c r="F2" s="211"/>
      <c r="G2" s="229"/>
      <c r="H2" s="229"/>
      <c r="I2" s="227"/>
    </row>
    <row r="3" spans="1:39" s="11" customFormat="1" ht="18.75" customHeight="1">
      <c r="A3" s="34"/>
      <c r="B3" s="34"/>
      <c r="C3" s="24" t="s">
        <v>203</v>
      </c>
      <c r="D3" s="49"/>
      <c r="E3" s="49"/>
      <c r="F3" s="211"/>
      <c r="G3" s="229"/>
      <c r="H3" s="229"/>
      <c r="I3" s="227"/>
    </row>
    <row r="4" spans="1:39" s="11" customFormat="1">
      <c r="A4" s="34"/>
      <c r="B4" s="55"/>
      <c r="C4" s="222" t="s">
        <v>61</v>
      </c>
      <c r="D4" s="49"/>
      <c r="E4" s="49"/>
      <c r="F4" s="211"/>
      <c r="G4" s="229"/>
      <c r="H4" s="229"/>
      <c r="I4" s="227"/>
    </row>
    <row r="5" spans="1:39" s="11" customFormat="1">
      <c r="A5" s="34"/>
      <c r="B5" s="56"/>
      <c r="C5" s="222" t="s">
        <v>62</v>
      </c>
      <c r="D5" s="49"/>
      <c r="E5" s="49"/>
      <c r="F5" s="211"/>
      <c r="G5" s="229"/>
      <c r="H5" s="229"/>
      <c r="I5" s="227"/>
    </row>
    <row r="6" spans="1:39" s="11" customFormat="1">
      <c r="A6" s="34"/>
      <c r="B6" s="56"/>
      <c r="C6" s="222" t="s">
        <v>63</v>
      </c>
      <c r="D6" s="49"/>
      <c r="E6" s="49"/>
      <c r="F6" s="211"/>
      <c r="G6" s="229"/>
      <c r="H6" s="229"/>
      <c r="I6" s="227"/>
    </row>
    <row r="7" spans="1:39" s="11" customFormat="1">
      <c r="A7" s="34"/>
      <c r="B7" s="56"/>
      <c r="C7" s="222" t="s">
        <v>64</v>
      </c>
      <c r="D7" s="49"/>
      <c r="E7" s="49"/>
      <c r="F7" s="211"/>
      <c r="G7" s="229"/>
      <c r="H7" s="229"/>
      <c r="I7" s="227"/>
    </row>
    <row r="8" spans="1:39" s="11" customFormat="1" ht="16.5" thickBot="1">
      <c r="A8" s="34"/>
      <c r="B8" s="34"/>
      <c r="C8" s="24"/>
      <c r="D8" s="49"/>
      <c r="E8" s="49"/>
      <c r="F8" s="211"/>
      <c r="G8" s="229"/>
      <c r="H8" s="229"/>
      <c r="I8" s="227"/>
      <c r="J8" s="17"/>
      <c r="K8" s="17"/>
    </row>
    <row r="9" spans="1:39" s="60" customFormat="1">
      <c r="A9" s="108" t="s">
        <v>97</v>
      </c>
      <c r="B9" s="57" t="s">
        <v>30</v>
      </c>
      <c r="C9" s="109" t="s">
        <v>1</v>
      </c>
      <c r="D9" s="58" t="s">
        <v>2</v>
      </c>
      <c r="E9" s="59" t="s">
        <v>90</v>
      </c>
      <c r="F9" s="110" t="s">
        <v>3</v>
      </c>
      <c r="G9" s="111" t="s">
        <v>98</v>
      </c>
      <c r="H9" s="83" t="s">
        <v>4</v>
      </c>
      <c r="I9" s="9"/>
      <c r="J9" s="10"/>
    </row>
    <row r="10" spans="1:39" s="60" customFormat="1">
      <c r="A10" s="112"/>
      <c r="B10" s="42"/>
      <c r="C10" s="63"/>
      <c r="D10" s="19"/>
      <c r="E10" s="12"/>
      <c r="F10" s="14"/>
      <c r="G10" s="46" t="s">
        <v>8</v>
      </c>
      <c r="H10" s="113"/>
      <c r="I10" s="85"/>
    </row>
    <row r="11" spans="1:39" s="11" customFormat="1">
      <c r="A11" s="86"/>
      <c r="B11" s="42"/>
      <c r="C11" s="43" t="s">
        <v>5</v>
      </c>
      <c r="D11" s="71"/>
      <c r="E11" s="129"/>
      <c r="F11" s="126"/>
      <c r="G11" s="127"/>
      <c r="H11" s="131"/>
      <c r="I11" s="89"/>
      <c r="J11" s="17"/>
      <c r="K11" s="90"/>
    </row>
    <row r="12" spans="1:39" s="11" customFormat="1">
      <c r="A12" s="86"/>
      <c r="B12" s="42"/>
      <c r="C12" s="45" t="s">
        <v>11</v>
      </c>
      <c r="D12" s="71" t="s">
        <v>10</v>
      </c>
      <c r="E12" s="129" t="s">
        <v>10</v>
      </c>
      <c r="F12" s="126" t="s">
        <v>10</v>
      </c>
      <c r="G12" s="127" t="s">
        <v>10</v>
      </c>
      <c r="H12" s="131" t="s">
        <v>10</v>
      </c>
      <c r="I12" s="89"/>
      <c r="J12" s="17"/>
      <c r="K12" s="90"/>
    </row>
    <row r="13" spans="1:39" s="11" customFormat="1">
      <c r="A13" s="86"/>
      <c r="B13" s="42"/>
      <c r="C13" s="45"/>
      <c r="D13" s="71"/>
      <c r="E13" s="129"/>
      <c r="F13" s="126"/>
      <c r="G13" s="127"/>
      <c r="H13" s="131"/>
      <c r="I13" s="89"/>
      <c r="J13" s="17"/>
      <c r="K13" s="90"/>
    </row>
    <row r="14" spans="1:39" s="11" customFormat="1">
      <c r="A14" s="86"/>
      <c r="B14" s="42"/>
      <c r="C14" s="43" t="s">
        <v>139</v>
      </c>
      <c r="D14" s="71"/>
      <c r="E14" s="129"/>
      <c r="F14" s="126"/>
      <c r="G14" s="127">
        <f>SUM(G13)</f>
        <v>0</v>
      </c>
      <c r="H14" s="156">
        <f>SUM(H13)</f>
        <v>0</v>
      </c>
      <c r="I14" s="89"/>
      <c r="J14" s="17"/>
      <c r="K14" s="90"/>
    </row>
    <row r="15" spans="1:39" s="11" customFormat="1">
      <c r="A15" s="86"/>
      <c r="B15" s="42"/>
      <c r="C15" s="70" t="s">
        <v>13</v>
      </c>
      <c r="D15" s="71" t="s">
        <v>10</v>
      </c>
      <c r="E15" s="129" t="s">
        <v>10</v>
      </c>
      <c r="F15" s="126" t="s">
        <v>10</v>
      </c>
      <c r="G15" s="127" t="s">
        <v>10</v>
      </c>
      <c r="H15" s="131" t="s">
        <v>10</v>
      </c>
      <c r="I15" s="16"/>
      <c r="J15" s="17"/>
      <c r="K15" s="73"/>
      <c r="L15" s="74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s="11" customFormat="1">
      <c r="A16" s="86"/>
      <c r="B16" s="42"/>
      <c r="C16" s="70"/>
      <c r="D16" s="71"/>
      <c r="E16" s="129"/>
      <c r="F16" s="126"/>
      <c r="G16" s="127"/>
      <c r="H16" s="131"/>
      <c r="I16" s="16"/>
      <c r="J16" s="17"/>
      <c r="K16" s="44"/>
      <c r="L16" s="44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s="11" customFormat="1">
      <c r="A17" s="86"/>
      <c r="B17" s="42"/>
      <c r="C17" s="43" t="s">
        <v>139</v>
      </c>
      <c r="D17" s="71"/>
      <c r="E17" s="129"/>
      <c r="F17" s="126"/>
      <c r="G17" s="127">
        <f>SUM(G16)</f>
        <v>0</v>
      </c>
      <c r="H17" s="156">
        <f>SUM(H16)</f>
        <v>0</v>
      </c>
      <c r="I17" s="16"/>
      <c r="J17" s="26"/>
      <c r="K17" s="73"/>
      <c r="L17" s="74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s="11" customFormat="1">
      <c r="A18" s="86"/>
      <c r="B18" s="42"/>
      <c r="C18" s="43" t="s">
        <v>14</v>
      </c>
      <c r="D18" s="71" t="s">
        <v>10</v>
      </c>
      <c r="E18" s="129" t="s">
        <v>10</v>
      </c>
      <c r="F18" s="126" t="s">
        <v>10</v>
      </c>
      <c r="G18" s="127" t="s">
        <v>10</v>
      </c>
      <c r="H18" s="131" t="s">
        <v>10</v>
      </c>
      <c r="I18" s="16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s="11" customFormat="1">
      <c r="A19" s="86"/>
      <c r="B19" s="42"/>
      <c r="C19" s="43"/>
      <c r="D19" s="71"/>
      <c r="E19" s="129"/>
      <c r="F19" s="126"/>
      <c r="G19" s="127"/>
      <c r="H19" s="131"/>
      <c r="I19" s="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s="11" customFormat="1" ht="16.5" thickBot="1">
      <c r="A20" s="86"/>
      <c r="B20" s="42"/>
      <c r="C20" s="43" t="s">
        <v>139</v>
      </c>
      <c r="D20" s="19"/>
      <c r="E20" s="72"/>
      <c r="F20" s="133"/>
      <c r="G20" s="127">
        <f>SUM(G19)</f>
        <v>0</v>
      </c>
      <c r="H20" s="156">
        <f>SUM(H19)</f>
        <v>0</v>
      </c>
      <c r="I20" s="16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s="11" customFormat="1" ht="16.5" thickBot="1">
      <c r="A21" s="86"/>
      <c r="B21" s="42"/>
      <c r="C21" s="43" t="s">
        <v>12</v>
      </c>
      <c r="D21" s="19"/>
      <c r="E21" s="72"/>
      <c r="F21" s="133"/>
      <c r="G21" s="136">
        <f>+G20+G17+G14</f>
        <v>0</v>
      </c>
      <c r="H21" s="136">
        <f>SUM(H13:H20)</f>
        <v>0</v>
      </c>
      <c r="I21" s="16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s="11" customFormat="1">
      <c r="A22" s="86"/>
      <c r="B22" s="42"/>
      <c r="C22" s="43"/>
      <c r="D22" s="19"/>
      <c r="E22" s="72"/>
      <c r="F22" s="133"/>
      <c r="G22" s="132"/>
      <c r="H22" s="267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s="11" customFormat="1">
      <c r="A23" s="86"/>
      <c r="B23" s="42"/>
      <c r="C23" s="43" t="s">
        <v>15</v>
      </c>
      <c r="D23" s="71"/>
      <c r="E23" s="129"/>
      <c r="F23" s="126"/>
      <c r="G23" s="127"/>
      <c r="H23" s="131"/>
      <c r="I23" s="1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s="11" customFormat="1" ht="16.5" thickBot="1">
      <c r="A24" s="86"/>
      <c r="B24" s="42"/>
      <c r="C24" s="43" t="s">
        <v>89</v>
      </c>
      <c r="D24" s="71" t="s">
        <v>10</v>
      </c>
      <c r="E24" s="129" t="s">
        <v>10</v>
      </c>
      <c r="F24" s="126" t="s">
        <v>10</v>
      </c>
      <c r="G24" s="127" t="s">
        <v>10</v>
      </c>
      <c r="H24" s="131" t="s">
        <v>10</v>
      </c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s="11" customFormat="1" ht="16.5" thickBot="1">
      <c r="A25" s="86"/>
      <c r="B25" s="65"/>
      <c r="C25" s="43"/>
      <c r="D25" s="71"/>
      <c r="E25" s="129"/>
      <c r="F25" s="126"/>
      <c r="G25" s="127"/>
      <c r="H25" s="37"/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s="11" customFormat="1" ht="16.5" thickBot="1">
      <c r="A26" s="86"/>
      <c r="B26" s="65"/>
      <c r="C26" s="43" t="s">
        <v>12</v>
      </c>
      <c r="D26" s="19"/>
      <c r="E26" s="72"/>
      <c r="F26" s="133"/>
      <c r="G26" s="136">
        <f>SUM(G25:G25)</f>
        <v>0</v>
      </c>
      <c r="H26" s="136">
        <f>SUM(H25:H25)</f>
        <v>0</v>
      </c>
      <c r="I26" s="1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s="11" customFormat="1">
      <c r="A27" s="86"/>
      <c r="B27" s="65"/>
      <c r="C27" s="43"/>
      <c r="D27" s="19"/>
      <c r="E27" s="72"/>
      <c r="F27" s="133"/>
      <c r="G27" s="46"/>
      <c r="H27" s="248"/>
      <c r="I27" s="16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s="11" customFormat="1">
      <c r="A28" s="86"/>
      <c r="B28" s="65"/>
      <c r="C28" s="43" t="s">
        <v>16</v>
      </c>
      <c r="D28" s="19"/>
      <c r="E28" s="72"/>
      <c r="F28" s="133"/>
      <c r="G28" s="46"/>
      <c r="H28" s="248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s="11" customFormat="1">
      <c r="A29" s="86"/>
      <c r="B29" s="65"/>
      <c r="C29" s="43" t="s">
        <v>140</v>
      </c>
      <c r="D29" s="71"/>
      <c r="E29" s="129"/>
      <c r="F29" s="126"/>
      <c r="G29" s="127"/>
      <c r="H29" s="131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s="11" customFormat="1">
      <c r="A30" s="86">
        <f>+A25+1</f>
        <v>1</v>
      </c>
      <c r="B30" s="65" t="s">
        <v>224</v>
      </c>
      <c r="C30" s="43" t="s">
        <v>225</v>
      </c>
      <c r="D30" s="19"/>
      <c r="E30" s="72"/>
      <c r="F30" s="283">
        <v>11989.6</v>
      </c>
      <c r="G30" s="130">
        <v>1198.96</v>
      </c>
      <c r="H30" s="37">
        <f>+(G30/$G$35)*100</f>
        <v>99.687546059115931</v>
      </c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s="11" customFormat="1">
      <c r="A31" s="86"/>
      <c r="B31" s="42"/>
      <c r="C31" s="43"/>
      <c r="D31" s="19"/>
      <c r="E31" s="72"/>
      <c r="F31" s="283"/>
      <c r="G31" s="130"/>
      <c r="H31" s="248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s="11" customFormat="1">
      <c r="A32" s="86"/>
      <c r="B32" s="42"/>
      <c r="C32" s="43" t="s">
        <v>100</v>
      </c>
      <c r="D32" s="19"/>
      <c r="E32" s="135"/>
      <c r="F32" s="69"/>
      <c r="G32" s="249">
        <f>G35-G21-G30-G26</f>
        <v>3.7579395999998724</v>
      </c>
      <c r="H32" s="37">
        <f>+(G32/$G$35)*100</f>
        <v>0.31245394088406864</v>
      </c>
      <c r="I32" s="1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s="11" customFormat="1" ht="16.5" thickBot="1">
      <c r="A33" s="86"/>
      <c r="B33" s="42"/>
      <c r="C33" s="43"/>
      <c r="D33" s="19"/>
      <c r="E33" s="135"/>
      <c r="F33" s="69"/>
      <c r="G33" s="249"/>
      <c r="H33" s="134"/>
      <c r="I33" s="16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s="11" customFormat="1" ht="16.5" thickBot="1">
      <c r="A34" s="86"/>
      <c r="B34" s="42"/>
      <c r="C34" s="43" t="s">
        <v>12</v>
      </c>
      <c r="D34" s="19"/>
      <c r="E34" s="135"/>
      <c r="F34" s="69"/>
      <c r="G34" s="136">
        <f>+G32+G30</f>
        <v>1202.7179395999999</v>
      </c>
      <c r="H34" s="136">
        <f>+H32+H30</f>
        <v>100</v>
      </c>
      <c r="I34" s="16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s="11" customFormat="1" ht="16.5" thickBot="1">
      <c r="A35" s="243"/>
      <c r="B35" s="244"/>
      <c r="C35" s="245" t="s">
        <v>17</v>
      </c>
      <c r="D35" s="245"/>
      <c r="E35" s="246"/>
      <c r="F35" s="247"/>
      <c r="G35" s="136">
        <v>1202.7179395999999</v>
      </c>
      <c r="H35" s="122">
        <f>+H21+H26+H34</f>
        <v>100</v>
      </c>
      <c r="I35" s="16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7" spans="1:39" s="11" customFormat="1">
      <c r="A37" s="34"/>
      <c r="B37" s="18"/>
      <c r="C37" s="2"/>
      <c r="D37" s="49"/>
      <c r="E37" s="49"/>
      <c r="F37" s="48"/>
      <c r="G37" s="48"/>
      <c r="H37" s="24"/>
      <c r="I37" s="91"/>
      <c r="J37" s="91"/>
      <c r="K37" s="91"/>
    </row>
    <row r="38" spans="1:39" s="11" customFormat="1">
      <c r="A38" s="34"/>
      <c r="B38" s="34"/>
      <c r="C38" s="24" t="s">
        <v>18</v>
      </c>
      <c r="D38" s="24"/>
      <c r="E38" s="24"/>
      <c r="F38" s="35"/>
      <c r="G38" s="48"/>
      <c r="H38" s="24"/>
      <c r="I38" s="80"/>
      <c r="J38" s="80"/>
      <c r="K38" s="80"/>
    </row>
    <row r="39" spans="1:39" s="11" customFormat="1">
      <c r="A39" s="34"/>
      <c r="B39" s="34"/>
      <c r="C39" s="24"/>
      <c r="D39" s="24"/>
      <c r="E39" s="24"/>
      <c r="F39" s="35"/>
      <c r="G39" s="48"/>
      <c r="H39" s="24"/>
      <c r="I39" s="27"/>
      <c r="J39" s="23"/>
      <c r="K39" s="29"/>
    </row>
    <row r="40" spans="1:39" s="11" customFormat="1" ht="18.75">
      <c r="A40" s="34"/>
      <c r="B40" s="50">
        <v>1</v>
      </c>
      <c r="C40" s="51" t="s">
        <v>19</v>
      </c>
      <c r="D40" s="24"/>
      <c r="E40" s="24"/>
      <c r="F40" s="35"/>
      <c r="H40" s="91"/>
      <c r="I40" s="27"/>
      <c r="J40" s="23"/>
      <c r="K40" s="29"/>
    </row>
    <row r="41" spans="1:39" s="11" customFormat="1" ht="18.75">
      <c r="A41" s="34"/>
      <c r="B41" s="50">
        <v>2</v>
      </c>
      <c r="C41" s="51" t="s">
        <v>20</v>
      </c>
      <c r="D41" s="24"/>
      <c r="E41" s="24"/>
      <c r="F41" s="35"/>
      <c r="H41" s="80"/>
      <c r="I41" s="27"/>
      <c r="J41" s="23"/>
      <c r="K41" s="29"/>
    </row>
    <row r="42" spans="1:39" s="11" customFormat="1" ht="18.75">
      <c r="A42" s="34"/>
      <c r="B42" s="50">
        <v>3</v>
      </c>
      <c r="C42" s="51" t="s">
        <v>328</v>
      </c>
      <c r="D42" s="24"/>
      <c r="E42" s="24"/>
      <c r="F42" s="35"/>
      <c r="G42" s="92"/>
      <c r="H42" s="18"/>
      <c r="I42" s="91"/>
      <c r="J42" s="91"/>
      <c r="K42" s="91"/>
    </row>
    <row r="43" spans="1:39" s="11" customFormat="1" ht="18.75">
      <c r="A43" s="34"/>
      <c r="B43" s="50"/>
      <c r="C43" s="51" t="s">
        <v>329</v>
      </c>
      <c r="D43" s="24"/>
      <c r="E43" s="24"/>
      <c r="F43" s="35"/>
      <c r="G43" s="80"/>
      <c r="H43" s="18"/>
      <c r="I43" s="80"/>
      <c r="J43" s="80"/>
      <c r="K43" s="80"/>
    </row>
    <row r="44" spans="1:39" s="11" customFormat="1" ht="18.75">
      <c r="A44" s="34"/>
      <c r="B44" s="50"/>
      <c r="C44" s="51" t="s">
        <v>330</v>
      </c>
      <c r="D44" s="24"/>
      <c r="E44" s="24"/>
      <c r="F44" s="35"/>
      <c r="G44" s="92"/>
      <c r="H44" s="18"/>
      <c r="I44" s="27"/>
      <c r="J44" s="23"/>
      <c r="K44" s="29"/>
    </row>
    <row r="45" spans="1:39" s="11" customFormat="1" ht="18.75">
      <c r="A45" s="81"/>
      <c r="B45" s="50"/>
      <c r="C45" s="51" t="s">
        <v>331</v>
      </c>
      <c r="D45" s="24"/>
      <c r="E45" s="24"/>
      <c r="F45" s="35"/>
      <c r="H45" s="91"/>
      <c r="I45" s="27"/>
      <c r="J45" s="23"/>
      <c r="K45" s="29"/>
    </row>
    <row r="46" spans="1:39" s="11" customFormat="1" ht="18.75">
      <c r="A46" s="34"/>
      <c r="B46" s="50">
        <v>4</v>
      </c>
      <c r="C46" s="51" t="s">
        <v>388</v>
      </c>
      <c r="D46" s="24"/>
      <c r="E46" s="24"/>
      <c r="F46" s="35"/>
      <c r="H46" s="80"/>
      <c r="I46" s="27"/>
      <c r="J46" s="23"/>
      <c r="K46" s="29"/>
    </row>
    <row r="47" spans="1:39" s="11" customFormat="1" ht="18.75">
      <c r="A47" s="34"/>
      <c r="B47" s="50"/>
      <c r="C47" s="51" t="s">
        <v>389</v>
      </c>
      <c r="D47" s="24"/>
      <c r="E47" s="24"/>
      <c r="F47" s="35"/>
      <c r="G47" s="48"/>
      <c r="H47" s="24"/>
      <c r="I47" s="91"/>
      <c r="J47" s="92"/>
      <c r="K47" s="92"/>
    </row>
    <row r="48" spans="1:39" s="11" customFormat="1" ht="18.75">
      <c r="A48" s="34"/>
      <c r="B48" s="50"/>
      <c r="C48" s="51" t="s">
        <v>390</v>
      </c>
      <c r="D48" s="24"/>
      <c r="E48" s="24"/>
      <c r="F48" s="35"/>
      <c r="G48" s="48"/>
      <c r="H48" s="48"/>
      <c r="I48" s="80"/>
      <c r="J48" s="80"/>
      <c r="K48" s="80"/>
    </row>
    <row r="49" spans="1:39" s="11" customFormat="1" ht="18.75">
      <c r="A49" s="34"/>
      <c r="B49" s="50"/>
      <c r="C49" s="51" t="s">
        <v>391</v>
      </c>
      <c r="D49" s="24"/>
      <c r="E49" s="24"/>
      <c r="F49" s="35"/>
      <c r="G49" s="48"/>
      <c r="H49" s="48"/>
      <c r="I49" s="27"/>
      <c r="J49" s="23"/>
      <c r="K49" s="29"/>
    </row>
    <row r="50" spans="1:39" s="11" customFormat="1" ht="18.75">
      <c r="A50" s="34"/>
      <c r="B50" s="50">
        <v>5</v>
      </c>
      <c r="C50" s="51" t="s">
        <v>91</v>
      </c>
      <c r="D50" s="24"/>
      <c r="E50" s="24"/>
      <c r="F50" s="35"/>
      <c r="G50" s="48"/>
      <c r="H50" s="48"/>
      <c r="I50" s="27"/>
      <c r="J50" s="23"/>
      <c r="K50" s="29"/>
    </row>
    <row r="51" spans="1:39" s="11" customFormat="1" ht="18.75">
      <c r="A51" s="34"/>
      <c r="B51" s="50"/>
      <c r="C51" s="51" t="s">
        <v>78</v>
      </c>
      <c r="D51" s="24"/>
      <c r="E51" s="24"/>
      <c r="F51" s="35"/>
      <c r="G51" s="48"/>
      <c r="H51" s="48"/>
      <c r="I51" s="27"/>
      <c r="J51" s="23"/>
      <c r="K51" s="29"/>
    </row>
    <row r="52" spans="1:39" s="11" customFormat="1" ht="18.75">
      <c r="B52" s="50">
        <v>6</v>
      </c>
      <c r="C52" s="51" t="s">
        <v>204</v>
      </c>
      <c r="D52" s="24"/>
      <c r="E52" s="24"/>
      <c r="F52" s="35"/>
      <c r="G52" s="48"/>
      <c r="H52" s="48"/>
      <c r="I52" s="27"/>
      <c r="J52" s="23"/>
      <c r="K52" s="29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s="11" customFormat="1" ht="18.75">
      <c r="B53" s="50">
        <v>7</v>
      </c>
      <c r="C53" s="51" t="s">
        <v>205</v>
      </c>
      <c r="D53" s="24"/>
      <c r="E53" s="24"/>
      <c r="F53" s="35"/>
      <c r="G53" s="48"/>
      <c r="H53" s="48"/>
      <c r="I53" s="91"/>
      <c r="J53" s="92"/>
      <c r="K53" s="92"/>
    </row>
    <row r="54" spans="1:39" s="11" customFormat="1" ht="18.75">
      <c r="B54" s="93">
        <v>8</v>
      </c>
      <c r="C54" s="51" t="s">
        <v>400</v>
      </c>
      <c r="D54" s="4"/>
      <c r="E54" s="4"/>
      <c r="F54" s="94"/>
      <c r="G54" s="24"/>
      <c r="H54" s="48"/>
      <c r="I54" s="80"/>
      <c r="J54" s="80"/>
      <c r="K54" s="80"/>
    </row>
    <row r="55" spans="1:39" s="11" customFormat="1" ht="18.75">
      <c r="B55" s="93">
        <v>9</v>
      </c>
      <c r="C55" s="51" t="s">
        <v>206</v>
      </c>
      <c r="D55" s="4"/>
      <c r="E55" s="4"/>
      <c r="F55" s="94"/>
      <c r="G55" s="24"/>
      <c r="H55" s="48"/>
      <c r="I55" s="27"/>
      <c r="J55" s="49"/>
      <c r="K55" s="48"/>
    </row>
    <row r="56" spans="1:39" s="11" customFormat="1">
      <c r="B56" s="6"/>
      <c r="C56" s="7"/>
      <c r="D56" s="4"/>
      <c r="E56" s="4"/>
      <c r="F56" s="94"/>
      <c r="G56" s="24"/>
      <c r="H56" s="48"/>
      <c r="I56" s="29"/>
    </row>
    <row r="57" spans="1:39" s="11" customFormat="1">
      <c r="B57" s="6"/>
      <c r="C57" s="7"/>
      <c r="D57" s="4"/>
      <c r="E57" s="4"/>
      <c r="F57" s="94"/>
      <c r="G57" s="24"/>
      <c r="H57" s="48"/>
      <c r="I57" s="30"/>
    </row>
    <row r="58" spans="1:39" s="11" customFormat="1">
      <c r="G58" s="48"/>
      <c r="H58" s="48"/>
      <c r="I58" s="29"/>
    </row>
    <row r="59" spans="1:39" s="11" customFormat="1">
      <c r="G59" s="48"/>
      <c r="H59" s="48"/>
      <c r="I59" s="29"/>
    </row>
    <row r="60" spans="1:39" s="11" customFormat="1">
      <c r="G60" s="95"/>
      <c r="H60" s="48"/>
      <c r="I60" s="29"/>
    </row>
    <row r="61" spans="1:39" s="11" customFormat="1">
      <c r="G61" s="95"/>
      <c r="H61" s="48"/>
      <c r="I61" s="29"/>
    </row>
    <row r="62" spans="1:39" s="11" customFormat="1">
      <c r="G62" s="95"/>
      <c r="H62" s="48"/>
      <c r="I62" s="29"/>
    </row>
    <row r="63" spans="1:39" s="11" customFormat="1">
      <c r="G63" s="95"/>
      <c r="H63" s="48"/>
      <c r="I63" s="29"/>
    </row>
    <row r="64" spans="1:39" s="11" customFormat="1">
      <c r="G64" s="95"/>
      <c r="H64" s="48"/>
      <c r="I64" s="29"/>
    </row>
    <row r="65" spans="1:9" s="11" customFormat="1">
      <c r="A65" s="6"/>
      <c r="G65" s="82"/>
      <c r="H65" s="48"/>
      <c r="I65" s="29"/>
    </row>
    <row r="66" spans="1:9" s="11" customFormat="1">
      <c r="A66" s="6"/>
      <c r="G66" s="82"/>
      <c r="H66" s="48"/>
      <c r="I66" s="29"/>
    </row>
    <row r="67" spans="1:9" s="11" customFormat="1">
      <c r="A67" s="6"/>
      <c r="G67" s="82"/>
      <c r="H67" s="48"/>
      <c r="I67" s="29"/>
    </row>
    <row r="68" spans="1:9" s="11" customFormat="1">
      <c r="A68" s="6"/>
      <c r="G68" s="82"/>
      <c r="H68" s="48"/>
      <c r="I68" s="29"/>
    </row>
    <row r="69" spans="1:9" s="11" customFormat="1">
      <c r="A69" s="6"/>
      <c r="B69" s="6"/>
      <c r="C69" s="7"/>
      <c r="D69" s="4"/>
      <c r="E69" s="4"/>
      <c r="F69" s="94"/>
      <c r="G69" s="82"/>
      <c r="H69" s="48"/>
      <c r="I69" s="29"/>
    </row>
    <row r="70" spans="1:9" s="11" customFormat="1">
      <c r="A70" s="6"/>
      <c r="B70" s="6"/>
      <c r="C70" s="7"/>
      <c r="D70" s="4"/>
      <c r="E70" s="4"/>
      <c r="F70" s="94"/>
      <c r="G70" s="82"/>
      <c r="H70" s="48"/>
      <c r="I70" s="29"/>
    </row>
    <row r="71" spans="1:9" s="11" customFormat="1">
      <c r="A71" s="6"/>
      <c r="B71" s="6"/>
      <c r="C71" s="7"/>
      <c r="D71" s="4"/>
      <c r="E71" s="4"/>
      <c r="F71" s="94"/>
      <c r="G71" s="82"/>
      <c r="H71" s="48"/>
      <c r="I71" s="29"/>
    </row>
    <row r="73" spans="1:9">
      <c r="D73" s="10"/>
      <c r="E73" s="10"/>
    </row>
    <row r="80" spans="1:9">
      <c r="F80" s="96"/>
      <c r="G80" s="97"/>
    </row>
  </sheetData>
  <phoneticPr fontId="0" type="noConversion"/>
  <pageMargins left="0.75" right="0.75" top="1" bottom="1" header="0.5" footer="0.5"/>
  <pageSetup scale="4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39997558519241921"/>
    <pageSetUpPr fitToPage="1"/>
  </sheetPr>
  <dimension ref="A1:AK74"/>
  <sheetViews>
    <sheetView view="pageBreakPreview" zoomScale="70" zoomScaleSheetLayoutView="70" workbookViewId="0">
      <selection activeCell="D1" sqref="D1"/>
    </sheetView>
  </sheetViews>
  <sheetFormatPr defaultColWidth="18.5703125" defaultRowHeight="15.75"/>
  <cols>
    <col min="1" max="1" width="9.140625" style="158" bestFit="1" customWidth="1"/>
    <col min="2" max="2" width="21.28515625" style="159" customWidth="1"/>
    <col min="3" max="3" width="66.28515625" style="7" customWidth="1"/>
    <col min="4" max="4" width="18.5703125" style="4"/>
    <col min="5" max="5" width="11.42578125" style="33" customWidth="1"/>
    <col min="6" max="6" width="18.5703125" style="106"/>
    <col min="7" max="7" width="18.5703125" style="94"/>
    <col min="8" max="8" width="20.85546875" style="48" bestFit="1" customWidth="1"/>
    <col min="9" max="9" width="18.5703125" style="6"/>
    <col min="10" max="10" width="3.7109375" style="10" customWidth="1"/>
    <col min="11" max="16384" width="18.5703125" style="10"/>
  </cols>
  <sheetData>
    <row r="1" spans="1:37" s="11" customFormat="1" ht="21">
      <c r="A1" s="154"/>
      <c r="B1" s="76"/>
      <c r="C1" s="220" t="s">
        <v>101</v>
      </c>
      <c r="D1" s="49"/>
      <c r="E1" s="34"/>
      <c r="F1" s="226"/>
      <c r="G1" s="232"/>
      <c r="H1" s="229"/>
      <c r="I1" s="49"/>
    </row>
    <row r="2" spans="1:37" s="11" customFormat="1" ht="30" customHeight="1">
      <c r="A2" s="154"/>
      <c r="B2" s="76"/>
      <c r="C2" s="107" t="s">
        <v>108</v>
      </c>
      <c r="D2" s="49"/>
      <c r="E2" s="34"/>
      <c r="F2" s="226"/>
      <c r="G2" s="232"/>
      <c r="H2" s="229"/>
      <c r="I2" s="49"/>
    </row>
    <row r="3" spans="1:37" s="11" customFormat="1">
      <c r="A3" s="154"/>
      <c r="B3" s="76"/>
      <c r="C3" s="24" t="s">
        <v>203</v>
      </c>
      <c r="D3" s="49"/>
      <c r="E3" s="34"/>
      <c r="F3" s="226"/>
      <c r="G3" s="232"/>
      <c r="H3" s="229"/>
      <c r="I3" s="49"/>
    </row>
    <row r="4" spans="1:37" s="11" customFormat="1">
      <c r="A4" s="154"/>
      <c r="B4" s="55"/>
      <c r="C4" s="222" t="s">
        <v>65</v>
      </c>
      <c r="D4" s="49"/>
      <c r="E4" s="34"/>
      <c r="F4" s="226"/>
      <c r="G4" s="232"/>
      <c r="H4" s="229"/>
      <c r="I4" s="49"/>
    </row>
    <row r="5" spans="1:37" s="11" customFormat="1" ht="20.25" customHeight="1">
      <c r="A5" s="154"/>
      <c r="B5" s="155"/>
      <c r="C5" s="222" t="s">
        <v>66</v>
      </c>
      <c r="D5" s="49"/>
      <c r="E5" s="34"/>
      <c r="F5" s="226"/>
      <c r="G5" s="232"/>
      <c r="H5" s="229"/>
      <c r="I5" s="49"/>
    </row>
    <row r="6" spans="1:37" s="11" customFormat="1">
      <c r="A6" s="154"/>
      <c r="B6" s="155"/>
      <c r="C6" s="222" t="s">
        <v>67</v>
      </c>
      <c r="D6" s="49"/>
      <c r="E6" s="34"/>
      <c r="F6" s="226"/>
      <c r="G6" s="232"/>
      <c r="H6" s="229"/>
      <c r="I6" s="49"/>
    </row>
    <row r="7" spans="1:37" s="11" customFormat="1">
      <c r="A7" s="154"/>
      <c r="B7" s="155"/>
      <c r="C7" s="222" t="s">
        <v>68</v>
      </c>
      <c r="D7" s="49"/>
      <c r="E7" s="34"/>
      <c r="F7" s="226"/>
      <c r="G7" s="232"/>
      <c r="H7" s="229"/>
      <c r="I7" s="49"/>
    </row>
    <row r="8" spans="1:37" s="11" customFormat="1" ht="16.5" thickBot="1">
      <c r="A8" s="154"/>
      <c r="B8" s="76"/>
      <c r="C8" s="24"/>
      <c r="D8" s="49"/>
      <c r="E8" s="34"/>
      <c r="F8" s="226"/>
      <c r="G8" s="232"/>
      <c r="H8" s="229"/>
      <c r="I8" s="23"/>
    </row>
    <row r="9" spans="1:37" s="60" customFormat="1">
      <c r="A9" s="108" t="s">
        <v>97</v>
      </c>
      <c r="B9" s="57" t="s">
        <v>30</v>
      </c>
      <c r="C9" s="109" t="s">
        <v>1</v>
      </c>
      <c r="D9" s="58" t="s">
        <v>2</v>
      </c>
      <c r="E9" s="59" t="s">
        <v>90</v>
      </c>
      <c r="F9" s="110" t="s">
        <v>3</v>
      </c>
      <c r="G9" s="111" t="s">
        <v>98</v>
      </c>
      <c r="H9" s="83" t="s">
        <v>4</v>
      </c>
      <c r="I9" s="211"/>
    </row>
    <row r="10" spans="1:37" s="60" customFormat="1">
      <c r="A10" s="112"/>
      <c r="B10" s="42"/>
      <c r="C10" s="63"/>
      <c r="D10" s="19"/>
      <c r="E10" s="12"/>
      <c r="F10" s="14"/>
      <c r="G10" s="46" t="s">
        <v>8</v>
      </c>
      <c r="H10" s="113"/>
      <c r="I10" s="211"/>
    </row>
    <row r="11" spans="1:37" s="11" customFormat="1">
      <c r="A11" s="86"/>
      <c r="B11" s="42"/>
      <c r="C11" s="43" t="s">
        <v>5</v>
      </c>
      <c r="D11" s="71"/>
      <c r="E11" s="129"/>
      <c r="F11" s="126"/>
      <c r="G11" s="127"/>
      <c r="H11" s="131"/>
      <c r="I11" s="23"/>
      <c r="J11" s="74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s="11" customFormat="1">
      <c r="A12" s="86"/>
      <c r="B12" s="42"/>
      <c r="C12" s="45" t="s">
        <v>11</v>
      </c>
      <c r="D12" s="71"/>
      <c r="E12" s="129"/>
      <c r="F12" s="318"/>
      <c r="G12" s="318"/>
      <c r="H12" s="131"/>
      <c r="I12" s="23"/>
      <c r="J12" s="74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s="11" customFormat="1">
      <c r="A13" s="86">
        <v>1</v>
      </c>
      <c r="B13" s="42" t="s">
        <v>76</v>
      </c>
      <c r="C13" s="45" t="s">
        <v>146</v>
      </c>
      <c r="D13" s="71" t="s">
        <v>28</v>
      </c>
      <c r="E13" s="129" t="s">
        <v>24</v>
      </c>
      <c r="F13" s="126">
        <v>102000</v>
      </c>
      <c r="G13" s="127">
        <v>108.17110199999999</v>
      </c>
      <c r="H13" s="37">
        <f>+(G13/$G$38)*100</f>
        <v>5.340786277107755</v>
      </c>
      <c r="I13" s="23"/>
      <c r="J13" s="74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s="17" customFormat="1">
      <c r="A14" s="135">
        <v>2</v>
      </c>
      <c r="B14" s="42" t="s">
        <v>31</v>
      </c>
      <c r="C14" s="45" t="s">
        <v>145</v>
      </c>
      <c r="D14" s="71" t="s">
        <v>28</v>
      </c>
      <c r="E14" s="129" t="s">
        <v>24</v>
      </c>
      <c r="F14" s="126">
        <v>66500</v>
      </c>
      <c r="G14" s="127">
        <v>71.831238499999998</v>
      </c>
      <c r="H14" s="37">
        <f>+(G14/$G$38)*100</f>
        <v>3.5465599014462681</v>
      </c>
      <c r="I14" s="23"/>
      <c r="J14" s="74"/>
    </row>
    <row r="15" spans="1:37" s="11" customFormat="1">
      <c r="A15" s="86">
        <v>3</v>
      </c>
      <c r="B15" s="42" t="s">
        <v>75</v>
      </c>
      <c r="C15" s="45" t="s">
        <v>147</v>
      </c>
      <c r="D15" s="71" t="s">
        <v>148</v>
      </c>
      <c r="E15" s="129" t="s">
        <v>24</v>
      </c>
      <c r="F15" s="126">
        <v>12300</v>
      </c>
      <c r="G15" s="127">
        <v>12.610058400000002</v>
      </c>
      <c r="H15" s="37">
        <f>+(G15/$G$38)*100</f>
        <v>0.62260276183788332</v>
      </c>
      <c r="I15" s="23"/>
      <c r="J15" s="74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s="11" customFormat="1">
      <c r="A16" s="86"/>
      <c r="B16" s="42"/>
      <c r="C16" s="45"/>
      <c r="D16" s="71"/>
      <c r="E16" s="129"/>
      <c r="F16" s="126"/>
      <c r="G16" s="127"/>
      <c r="H16" s="131"/>
      <c r="I16" s="23"/>
      <c r="J16" s="74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s="11" customFormat="1">
      <c r="A17" s="86"/>
      <c r="B17" s="42"/>
      <c r="C17" s="43" t="s">
        <v>139</v>
      </c>
      <c r="D17" s="71"/>
      <c r="E17" s="129"/>
      <c r="F17" s="126"/>
      <c r="G17" s="127">
        <f>SUM(G13:G15)</f>
        <v>192.61239890000002</v>
      </c>
      <c r="H17" s="37">
        <f>SUM(H13:H15)</f>
        <v>9.5099489403919062</v>
      </c>
      <c r="I17" s="23"/>
      <c r="J17" s="74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s="11" customFormat="1">
      <c r="A18" s="86"/>
      <c r="B18" s="42"/>
      <c r="C18" s="70" t="s">
        <v>13</v>
      </c>
      <c r="D18" s="71" t="s">
        <v>10</v>
      </c>
      <c r="E18" s="129" t="s">
        <v>10</v>
      </c>
      <c r="F18" s="126" t="s">
        <v>10</v>
      </c>
      <c r="G18" s="127" t="s">
        <v>10</v>
      </c>
      <c r="H18" s="131" t="s">
        <v>10</v>
      </c>
      <c r="I18" s="23"/>
      <c r="J18" s="74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s="11" customFormat="1">
      <c r="A19" s="86"/>
      <c r="B19" s="42"/>
      <c r="C19" s="70"/>
      <c r="D19" s="71"/>
      <c r="E19" s="129"/>
      <c r="F19" s="126"/>
      <c r="G19" s="127"/>
      <c r="H19" s="131"/>
      <c r="I19" s="23"/>
      <c r="J19" s="74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s="11" customFormat="1">
      <c r="A20" s="86"/>
      <c r="B20" s="42"/>
      <c r="C20" s="43" t="s">
        <v>139</v>
      </c>
      <c r="D20" s="71"/>
      <c r="E20" s="129"/>
      <c r="F20" s="126"/>
      <c r="G20" s="127">
        <f>SUM(G19)</f>
        <v>0</v>
      </c>
      <c r="H20" s="156">
        <f>SUM(H19)</f>
        <v>0</v>
      </c>
      <c r="I20" s="23"/>
      <c r="J20" s="74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s="11" customFormat="1">
      <c r="A21" s="86"/>
      <c r="B21" s="42"/>
      <c r="C21" s="43" t="s">
        <v>14</v>
      </c>
      <c r="D21" s="71" t="s">
        <v>10</v>
      </c>
      <c r="E21" s="129" t="s">
        <v>10</v>
      </c>
      <c r="F21" s="126" t="s">
        <v>10</v>
      </c>
      <c r="G21" s="127" t="s">
        <v>10</v>
      </c>
      <c r="H21" s="131" t="s">
        <v>10</v>
      </c>
      <c r="I21" s="23"/>
      <c r="J21" s="74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s="11" customFormat="1">
      <c r="A22" s="86"/>
      <c r="B22" s="42"/>
      <c r="C22" s="43"/>
      <c r="D22" s="71"/>
      <c r="E22" s="129"/>
      <c r="F22" s="126"/>
      <c r="G22" s="127"/>
      <c r="H22" s="131"/>
      <c r="I22" s="23"/>
      <c r="J22" s="74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s="11" customFormat="1" ht="16.5" thickBot="1">
      <c r="A23" s="86"/>
      <c r="B23" s="42"/>
      <c r="C23" s="43" t="s">
        <v>139</v>
      </c>
      <c r="D23" s="19"/>
      <c r="E23" s="72"/>
      <c r="F23" s="133"/>
      <c r="G23" s="127">
        <f>SUM(G22)</f>
        <v>0</v>
      </c>
      <c r="H23" s="156">
        <f>SUM(H22)</f>
        <v>0</v>
      </c>
      <c r="I23" s="23"/>
      <c r="J23" s="74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s="11" customFormat="1" ht="16.5" thickBot="1">
      <c r="A24" s="86"/>
      <c r="B24" s="42"/>
      <c r="C24" s="43" t="s">
        <v>12</v>
      </c>
      <c r="D24" s="19"/>
      <c r="E24" s="72"/>
      <c r="F24" s="133"/>
      <c r="G24" s="136">
        <f>+G23+G20+G17</f>
        <v>192.61239890000002</v>
      </c>
      <c r="H24" s="136">
        <f>SUM(H16:H23)</f>
        <v>9.5099489403919062</v>
      </c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>
      <c r="A25" s="86"/>
      <c r="B25" s="42"/>
      <c r="C25" s="43"/>
      <c r="D25" s="19"/>
      <c r="E25" s="72"/>
      <c r="F25" s="133"/>
      <c r="G25" s="132"/>
      <c r="H25" s="267"/>
    </row>
    <row r="26" spans="1:37" s="11" customFormat="1">
      <c r="A26" s="86"/>
      <c r="B26" s="42"/>
      <c r="C26" s="43" t="s">
        <v>15</v>
      </c>
      <c r="D26" s="71"/>
      <c r="E26" s="129"/>
      <c r="F26" s="126"/>
      <c r="G26" s="127"/>
      <c r="H26" s="131"/>
      <c r="I26" s="49"/>
    </row>
    <row r="27" spans="1:37" s="11" customFormat="1">
      <c r="A27" s="86"/>
      <c r="B27" s="42"/>
      <c r="C27" s="43" t="s">
        <v>89</v>
      </c>
      <c r="D27" s="71" t="s">
        <v>10</v>
      </c>
      <c r="E27" s="129" t="s">
        <v>10</v>
      </c>
      <c r="F27" s="126" t="s">
        <v>10</v>
      </c>
      <c r="G27" s="127" t="s">
        <v>10</v>
      </c>
      <c r="H27" s="131" t="s">
        <v>10</v>
      </c>
      <c r="I27" s="49"/>
    </row>
    <row r="28" spans="1:37" s="11" customFormat="1" ht="16.5" thickBot="1">
      <c r="A28" s="86"/>
      <c r="B28" s="65"/>
      <c r="C28" s="43"/>
      <c r="D28" s="71"/>
      <c r="E28" s="129"/>
      <c r="F28" s="126"/>
      <c r="G28" s="127"/>
      <c r="H28" s="37"/>
      <c r="I28" s="49"/>
    </row>
    <row r="29" spans="1:37" s="11" customFormat="1" ht="16.5" thickBot="1">
      <c r="A29" s="86"/>
      <c r="B29" s="65"/>
      <c r="C29" s="43" t="s">
        <v>12</v>
      </c>
      <c r="D29" s="19"/>
      <c r="E29" s="72"/>
      <c r="F29" s="133"/>
      <c r="G29" s="136">
        <f>SUM(G28:G28)</f>
        <v>0</v>
      </c>
      <c r="H29" s="136">
        <f>SUM(H28:H28)</f>
        <v>0</v>
      </c>
      <c r="I29" s="49"/>
    </row>
    <row r="30" spans="1:37" s="11" customFormat="1">
      <c r="A30" s="86"/>
      <c r="B30" s="65"/>
      <c r="C30" s="43"/>
      <c r="D30" s="19"/>
      <c r="E30" s="72"/>
      <c r="F30" s="133"/>
      <c r="G30" s="46"/>
      <c r="H30" s="248"/>
      <c r="I30" s="49"/>
    </row>
    <row r="31" spans="1:37" s="11" customFormat="1">
      <c r="A31" s="86"/>
      <c r="B31" s="65"/>
      <c r="C31" s="43" t="s">
        <v>16</v>
      </c>
      <c r="D31" s="19"/>
      <c r="E31" s="72"/>
      <c r="F31" s="133"/>
      <c r="G31" s="46"/>
      <c r="H31" s="248"/>
      <c r="I31" s="49"/>
    </row>
    <row r="32" spans="1:37" s="11" customFormat="1">
      <c r="A32" s="86"/>
      <c r="B32" s="65"/>
      <c r="C32" s="43" t="s">
        <v>140</v>
      </c>
      <c r="D32" s="71"/>
      <c r="E32" s="129"/>
      <c r="F32" s="126"/>
      <c r="G32" s="127"/>
      <c r="H32" s="131"/>
      <c r="I32" s="49"/>
    </row>
    <row r="33" spans="1:9" s="11" customFormat="1">
      <c r="A33" s="86">
        <f>+A15+1</f>
        <v>4</v>
      </c>
      <c r="B33" s="65" t="s">
        <v>224</v>
      </c>
      <c r="C33" s="43" t="s">
        <v>168</v>
      </c>
      <c r="D33" s="19"/>
      <c r="E33" s="72"/>
      <c r="F33" s="283">
        <v>18271.2</v>
      </c>
      <c r="G33" s="130">
        <v>1827.12</v>
      </c>
      <c r="H33" s="37">
        <f>+(G33/$G$38)*100</f>
        <v>90.21131561208577</v>
      </c>
      <c r="I33" s="49"/>
    </row>
    <row r="34" spans="1:9" s="11" customFormat="1">
      <c r="A34" s="86"/>
      <c r="B34" s="42"/>
      <c r="C34" s="43"/>
      <c r="D34" s="19"/>
      <c r="E34" s="72"/>
      <c r="F34" s="283"/>
      <c r="G34" s="130"/>
      <c r="H34" s="248"/>
      <c r="I34" s="49"/>
    </row>
    <row r="35" spans="1:9" s="11" customFormat="1">
      <c r="A35" s="86"/>
      <c r="B35" s="42"/>
      <c r="C35" s="43" t="s">
        <v>100</v>
      </c>
      <c r="D35" s="19"/>
      <c r="E35" s="135"/>
      <c r="F35" s="69"/>
      <c r="G35" s="249">
        <f>G38-G24-G33-G29</f>
        <v>5.64544600000022</v>
      </c>
      <c r="H35" s="37">
        <f>+(G35/$G$38)*100</f>
        <v>0.27873544752233403</v>
      </c>
      <c r="I35" s="49"/>
    </row>
    <row r="36" spans="1:9" s="11" customFormat="1" ht="16.5" thickBot="1">
      <c r="A36" s="86"/>
      <c r="B36" s="42"/>
      <c r="C36" s="43"/>
      <c r="D36" s="19"/>
      <c r="E36" s="135"/>
      <c r="F36" s="69"/>
      <c r="G36" s="249"/>
      <c r="H36" s="134"/>
      <c r="I36" s="49"/>
    </row>
    <row r="37" spans="1:9" s="11" customFormat="1" ht="16.5" thickBot="1">
      <c r="A37" s="86"/>
      <c r="B37" s="42"/>
      <c r="C37" s="43" t="s">
        <v>12</v>
      </c>
      <c r="D37" s="19"/>
      <c r="E37" s="135"/>
      <c r="F37" s="69"/>
      <c r="G37" s="136">
        <f>+G35+G33</f>
        <v>1832.7654460000001</v>
      </c>
      <c r="H37" s="136">
        <f>+H35+H33</f>
        <v>90.490051059608106</v>
      </c>
      <c r="I37" s="49"/>
    </row>
    <row r="38" spans="1:9" s="11" customFormat="1" ht="16.5" thickBot="1">
      <c r="A38" s="243"/>
      <c r="B38" s="244"/>
      <c r="C38" s="245" t="s">
        <v>17</v>
      </c>
      <c r="D38" s="245"/>
      <c r="E38" s="246"/>
      <c r="F38" s="247"/>
      <c r="G38" s="136">
        <v>2025.3778449000001</v>
      </c>
      <c r="H38" s="122">
        <f>+H24+H29+H37</f>
        <v>100.00000000000001</v>
      </c>
      <c r="I38" s="49"/>
    </row>
    <row r="39" spans="1:9" s="11" customFormat="1">
      <c r="A39" s="22"/>
      <c r="B39" s="22"/>
      <c r="C39" s="80"/>
      <c r="D39" s="80"/>
      <c r="E39" s="27"/>
      <c r="F39" s="25"/>
      <c r="G39" s="102"/>
      <c r="H39" s="187"/>
      <c r="I39" s="49"/>
    </row>
    <row r="40" spans="1:9" s="11" customFormat="1">
      <c r="A40" s="154"/>
      <c r="B40" s="76"/>
      <c r="C40" s="24"/>
      <c r="D40" s="24"/>
      <c r="E40" s="1"/>
      <c r="F40" s="36"/>
      <c r="G40" s="94"/>
      <c r="H40" s="48"/>
      <c r="I40" s="49"/>
    </row>
    <row r="41" spans="1:9" s="11" customFormat="1">
      <c r="A41" s="154"/>
      <c r="B41" s="76"/>
      <c r="C41" s="24" t="s">
        <v>18</v>
      </c>
      <c r="D41" s="24"/>
      <c r="E41" s="1"/>
      <c r="F41" s="36"/>
      <c r="G41" s="94"/>
      <c r="H41" s="48"/>
      <c r="I41" s="49"/>
    </row>
    <row r="42" spans="1:9" s="11" customFormat="1">
      <c r="A42" s="158"/>
      <c r="B42" s="159"/>
      <c r="C42" s="7"/>
      <c r="D42" s="4"/>
      <c r="E42" s="33"/>
      <c r="F42" s="106"/>
      <c r="G42" s="94"/>
      <c r="H42" s="48"/>
      <c r="I42" s="6"/>
    </row>
    <row r="43" spans="1:9" ht="18.75">
      <c r="B43" s="93">
        <v>1</v>
      </c>
      <c r="C43" s="160" t="s">
        <v>23</v>
      </c>
    </row>
    <row r="44" spans="1:9" ht="18.75">
      <c r="B44" s="93">
        <v>2</v>
      </c>
      <c r="C44" s="160" t="s">
        <v>20</v>
      </c>
    </row>
    <row r="45" spans="1:9" ht="18.75">
      <c r="B45" s="93">
        <v>3</v>
      </c>
      <c r="C45" s="51" t="s">
        <v>332</v>
      </c>
      <c r="E45" s="161"/>
    </row>
    <row r="46" spans="1:9" ht="18.75">
      <c r="B46" s="93"/>
      <c r="C46" s="162" t="s">
        <v>333</v>
      </c>
    </row>
    <row r="47" spans="1:9" ht="18.75">
      <c r="B47" s="93"/>
      <c r="C47" s="162" t="s">
        <v>334</v>
      </c>
    </row>
    <row r="48" spans="1:9" ht="18.75">
      <c r="B48" s="93"/>
      <c r="C48" s="162" t="s">
        <v>335</v>
      </c>
    </row>
    <row r="49" spans="2:6" ht="18.75">
      <c r="B49" s="93"/>
      <c r="C49" s="162" t="s">
        <v>336</v>
      </c>
    </row>
    <row r="50" spans="2:6" ht="18.75">
      <c r="B50" s="93"/>
      <c r="C50" s="162" t="s">
        <v>337</v>
      </c>
      <c r="E50" s="161"/>
    </row>
    <row r="51" spans="2:6" ht="18.75">
      <c r="B51" s="93">
        <v>4</v>
      </c>
      <c r="C51" s="51" t="s">
        <v>392</v>
      </c>
    </row>
    <row r="52" spans="2:6" ht="18.75">
      <c r="B52" s="93"/>
      <c r="C52" s="162" t="s">
        <v>393</v>
      </c>
    </row>
    <row r="53" spans="2:6" ht="18.75">
      <c r="B53" s="93"/>
      <c r="C53" s="162" t="s">
        <v>394</v>
      </c>
    </row>
    <row r="54" spans="2:6" ht="18.75">
      <c r="B54" s="93"/>
      <c r="C54" s="162" t="s">
        <v>395</v>
      </c>
    </row>
    <row r="55" spans="2:6" ht="18.75">
      <c r="B55" s="93"/>
      <c r="C55" s="162" t="s">
        <v>396</v>
      </c>
    </row>
    <row r="56" spans="2:6" ht="18.75">
      <c r="B56" s="93"/>
      <c r="C56" s="162" t="s">
        <v>397</v>
      </c>
    </row>
    <row r="57" spans="2:6" ht="18.75">
      <c r="B57" s="93">
        <v>5</v>
      </c>
      <c r="C57" s="144" t="s">
        <v>88</v>
      </c>
      <c r="D57" s="1"/>
      <c r="E57" s="24"/>
      <c r="F57" s="100"/>
    </row>
    <row r="58" spans="2:6" ht="18.75">
      <c r="B58" s="93"/>
      <c r="C58" s="144" t="s">
        <v>78</v>
      </c>
      <c r="D58" s="1"/>
      <c r="E58" s="24"/>
      <c r="F58" s="100"/>
    </row>
    <row r="59" spans="2:6" ht="18.75">
      <c r="B59" s="93">
        <v>6</v>
      </c>
      <c r="C59" s="145" t="s">
        <v>204</v>
      </c>
      <c r="D59" s="1"/>
      <c r="E59" s="24"/>
      <c r="F59" s="36"/>
    </row>
    <row r="60" spans="2:6" ht="18.75">
      <c r="B60" s="93">
        <v>7</v>
      </c>
      <c r="C60" s="145" t="s">
        <v>205</v>
      </c>
      <c r="D60" s="1"/>
      <c r="E60" s="24"/>
      <c r="F60" s="36"/>
    </row>
    <row r="61" spans="2:6" ht="18.75">
      <c r="B61" s="93">
        <v>8</v>
      </c>
      <c r="C61" s="144" t="s">
        <v>398</v>
      </c>
      <c r="D61" s="1"/>
      <c r="E61" s="24"/>
      <c r="F61" s="36"/>
    </row>
    <row r="62" spans="2:6" ht="18.75">
      <c r="B62" s="93">
        <v>9</v>
      </c>
      <c r="C62" s="145" t="s">
        <v>206</v>
      </c>
      <c r="D62" s="1"/>
      <c r="E62" s="24"/>
      <c r="F62" s="36"/>
    </row>
    <row r="69" spans="3:3">
      <c r="C69" s="157"/>
    </row>
    <row r="70" spans="3:3">
      <c r="C70" s="157"/>
    </row>
    <row r="71" spans="3:3">
      <c r="C71" s="163"/>
    </row>
    <row r="72" spans="3:3">
      <c r="C72" s="157"/>
    </row>
    <row r="73" spans="3:3">
      <c r="C73" s="157"/>
    </row>
    <row r="74" spans="3:3">
      <c r="C74" s="157"/>
    </row>
  </sheetData>
  <phoneticPr fontId="0" type="noConversion"/>
  <pageMargins left="0.75" right="0.75" top="1" bottom="1" header="0.5" footer="0.5"/>
  <pageSetup scale="4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AL115"/>
  <sheetViews>
    <sheetView view="pageBreakPreview" zoomScale="70" zoomScaleSheetLayoutView="70" workbookViewId="0">
      <selection activeCell="C1" sqref="C1"/>
    </sheetView>
  </sheetViews>
  <sheetFormatPr defaultColWidth="9.140625" defaultRowHeight="15.75"/>
  <cols>
    <col min="1" max="1" width="10.5703125" style="6" customWidth="1"/>
    <col min="2" max="2" width="20" style="6" customWidth="1"/>
    <col min="3" max="3" width="66" style="7" customWidth="1"/>
    <col min="4" max="4" width="25.42578125" style="4" bestFit="1" customWidth="1"/>
    <col min="5" max="5" width="40.85546875" style="5" bestFit="1" customWidth="1"/>
    <col min="6" max="6" width="15" style="36" customWidth="1"/>
    <col min="7" max="7" width="24.5703125" style="100" customWidth="1"/>
    <col min="8" max="8" width="18.5703125" style="138" customWidth="1"/>
    <col min="9" max="9" width="0" style="10" hidden="1" customWidth="1"/>
    <col min="10" max="10" width="3.140625" style="6" customWidth="1"/>
    <col min="11" max="11" width="3.42578125" style="10" customWidth="1"/>
    <col min="12" max="12" width="18.28515625" style="10" bestFit="1" customWidth="1"/>
    <col min="13" max="16384" width="9.140625" style="10"/>
  </cols>
  <sheetData>
    <row r="1" spans="1:38" s="11" customFormat="1" ht="22.5" customHeight="1">
      <c r="A1" s="34"/>
      <c r="B1" s="34"/>
      <c r="C1" s="220" t="s">
        <v>101</v>
      </c>
      <c r="D1" s="49"/>
      <c r="E1" s="76"/>
      <c r="F1" s="226"/>
      <c r="G1" s="226"/>
      <c r="H1" s="226"/>
      <c r="I1" s="49"/>
      <c r="J1" s="49"/>
    </row>
    <row r="2" spans="1:38" s="11" customFormat="1" ht="22.5" customHeight="1">
      <c r="A2" s="34"/>
      <c r="B2" s="34"/>
      <c r="C2" s="107" t="s">
        <v>105</v>
      </c>
      <c r="D2" s="49"/>
      <c r="E2" s="76"/>
      <c r="F2" s="226"/>
      <c r="G2" s="226"/>
      <c r="H2" s="226"/>
      <c r="I2" s="49"/>
      <c r="J2" s="49"/>
    </row>
    <row r="3" spans="1:38" s="11" customFormat="1" ht="18.75" customHeight="1">
      <c r="A3" s="34"/>
      <c r="B3" s="34"/>
      <c r="C3" s="24" t="s">
        <v>203</v>
      </c>
      <c r="D3" s="49"/>
      <c r="E3" s="76"/>
      <c r="F3" s="226"/>
      <c r="G3" s="226"/>
      <c r="H3" s="226"/>
      <c r="I3" s="49"/>
      <c r="J3" s="49"/>
    </row>
    <row r="4" spans="1:38" s="11" customFormat="1">
      <c r="A4" s="34"/>
      <c r="B4" s="34"/>
      <c r="C4" s="24"/>
      <c r="D4" s="49"/>
      <c r="E4" s="76"/>
      <c r="F4" s="226"/>
      <c r="G4" s="226"/>
      <c r="H4" s="226"/>
      <c r="I4" s="49"/>
      <c r="J4" s="49"/>
    </row>
    <row r="5" spans="1:38" s="11" customFormat="1">
      <c r="A5" s="34"/>
      <c r="B5" s="55"/>
      <c r="C5" s="222" t="s">
        <v>45</v>
      </c>
      <c r="D5" s="49"/>
      <c r="E5" s="76"/>
      <c r="F5" s="226"/>
      <c r="G5" s="226"/>
      <c r="H5" s="226"/>
      <c r="I5" s="49"/>
      <c r="J5" s="49"/>
    </row>
    <row r="6" spans="1:38" s="11" customFormat="1">
      <c r="A6" s="34"/>
      <c r="B6" s="56"/>
      <c r="C6" s="222" t="s">
        <v>46</v>
      </c>
      <c r="D6" s="49"/>
      <c r="E6" s="76"/>
      <c r="F6" s="226"/>
      <c r="G6" s="226"/>
      <c r="H6" s="226"/>
      <c r="I6" s="49"/>
      <c r="J6" s="49"/>
    </row>
    <row r="7" spans="1:38" s="11" customFormat="1">
      <c r="A7" s="34"/>
      <c r="B7" s="56"/>
      <c r="C7" s="222" t="s">
        <v>47</v>
      </c>
      <c r="D7" s="49"/>
      <c r="E7" s="76"/>
      <c r="F7" s="226"/>
      <c r="G7" s="226"/>
      <c r="H7" s="226"/>
      <c r="I7" s="49"/>
      <c r="J7" s="49"/>
    </row>
    <row r="8" spans="1:38" s="11" customFormat="1" ht="16.5" thickBot="1">
      <c r="A8" s="34"/>
      <c r="B8" s="56"/>
      <c r="C8" s="222"/>
      <c r="D8" s="34"/>
      <c r="E8" s="76"/>
      <c r="F8" s="226"/>
      <c r="G8" s="226"/>
      <c r="H8" s="226"/>
      <c r="I8" s="49"/>
      <c r="J8" s="49"/>
    </row>
    <row r="9" spans="1:38" s="11" customFormat="1">
      <c r="A9" s="108" t="s">
        <v>97</v>
      </c>
      <c r="B9" s="57" t="s">
        <v>30</v>
      </c>
      <c r="C9" s="109" t="s">
        <v>1</v>
      </c>
      <c r="D9" s="58" t="s">
        <v>2</v>
      </c>
      <c r="E9" s="59" t="s">
        <v>90</v>
      </c>
      <c r="F9" s="110" t="s">
        <v>3</v>
      </c>
      <c r="G9" s="111" t="s">
        <v>98</v>
      </c>
      <c r="H9" s="83" t="s">
        <v>4</v>
      </c>
      <c r="I9" s="17"/>
      <c r="J9" s="23"/>
    </row>
    <row r="10" spans="1:38" s="11" customFormat="1">
      <c r="A10" s="311"/>
      <c r="B10" s="312"/>
      <c r="C10" s="313"/>
      <c r="D10" s="314"/>
      <c r="E10" s="315"/>
      <c r="F10" s="316"/>
      <c r="G10" s="46" t="s">
        <v>8</v>
      </c>
      <c r="H10" s="317"/>
      <c r="I10" s="17"/>
      <c r="J10" s="23"/>
    </row>
    <row r="11" spans="1:38" s="60" customFormat="1">
      <c r="A11" s="112"/>
      <c r="B11" s="42"/>
      <c r="C11" s="63" t="s">
        <v>7</v>
      </c>
      <c r="D11" s="19"/>
      <c r="E11" s="12"/>
      <c r="F11" s="14"/>
      <c r="H11" s="113"/>
      <c r="I11" s="10"/>
      <c r="J11" s="211"/>
    </row>
    <row r="12" spans="1:38" s="60" customFormat="1">
      <c r="A12" s="61"/>
      <c r="B12" s="62"/>
      <c r="C12" s="63" t="s">
        <v>6</v>
      </c>
      <c r="D12" s="19"/>
      <c r="E12" s="12"/>
      <c r="F12" s="14"/>
      <c r="G12" s="114"/>
      <c r="H12" s="84"/>
      <c r="J12" s="211"/>
    </row>
    <row r="13" spans="1:38" s="60" customFormat="1">
      <c r="A13" s="41">
        <v>1</v>
      </c>
      <c r="B13" s="64" t="s">
        <v>115</v>
      </c>
      <c r="C13" s="64" t="s">
        <v>119</v>
      </c>
      <c r="D13" s="43" t="s">
        <v>24</v>
      </c>
      <c r="E13" s="65" t="str">
        <f>+VLOOKUP(B13,'[1]NSE Listed companies'!$D$2:$H$1842,5,0)</f>
        <v>PHARMACEUTICALS</v>
      </c>
      <c r="F13" s="115">
        <v>74158</v>
      </c>
      <c r="G13" s="116">
        <v>533.60388899999998</v>
      </c>
      <c r="H13" s="39">
        <f>+(G13/$G$93)*100</f>
        <v>8.1116874581988068</v>
      </c>
      <c r="J13" s="256"/>
      <c r="L13" s="117"/>
    </row>
    <row r="14" spans="1:38" s="60" customFormat="1">
      <c r="A14" s="41">
        <f>1+A13</f>
        <v>2</v>
      </c>
      <c r="B14" s="64" t="s">
        <v>130</v>
      </c>
      <c r="C14" s="64" t="s">
        <v>132</v>
      </c>
      <c r="D14" s="43" t="s">
        <v>24</v>
      </c>
      <c r="E14" s="65" t="str">
        <f>+VLOOKUP(B14,'[1]NSE Listed companies'!$D$2:$H$1842,5,0)</f>
        <v>SOFTWARE</v>
      </c>
      <c r="F14" s="115">
        <v>60695</v>
      </c>
      <c r="G14" s="116">
        <v>503.85954249999998</v>
      </c>
      <c r="H14" s="39">
        <f t="shared" ref="H14:H37" si="0">+(G14/$G$93)*100</f>
        <v>7.659522758071649</v>
      </c>
      <c r="J14" s="256"/>
      <c r="L14" s="117"/>
    </row>
    <row r="15" spans="1:38" s="11" customFormat="1">
      <c r="A15" s="41">
        <f t="shared" ref="A15:A49" si="1">1+A14</f>
        <v>3</v>
      </c>
      <c r="B15" s="64" t="s">
        <v>150</v>
      </c>
      <c r="C15" s="64" t="s">
        <v>153</v>
      </c>
      <c r="D15" s="43" t="s">
        <v>24</v>
      </c>
      <c r="E15" s="65" t="s">
        <v>163</v>
      </c>
      <c r="F15" s="115">
        <v>61442</v>
      </c>
      <c r="G15" s="116">
        <v>458.87957700000004</v>
      </c>
      <c r="H15" s="39">
        <f t="shared" si="0"/>
        <v>6.9757507137930048</v>
      </c>
      <c r="I15" s="17"/>
      <c r="J15" s="256"/>
      <c r="K15" s="60"/>
      <c r="L15" s="117"/>
      <c r="M15" s="60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s="11" customFormat="1">
      <c r="A16" s="41">
        <f t="shared" si="1"/>
        <v>4</v>
      </c>
      <c r="B16" s="64" t="s">
        <v>208</v>
      </c>
      <c r="C16" s="64" t="s">
        <v>216</v>
      </c>
      <c r="D16" s="43" t="s">
        <v>24</v>
      </c>
      <c r="E16" s="65" t="str">
        <f>+VLOOKUP(B16,'[1]NSE Listed companies'!$D$2:$H$1842,5,0)</f>
        <v>TELECOM - SERVICES</v>
      </c>
      <c r="F16" s="115">
        <v>105580</v>
      </c>
      <c r="G16" s="116">
        <v>444.43901</v>
      </c>
      <c r="H16" s="39">
        <f t="shared" si="0"/>
        <v>6.7562295134458701</v>
      </c>
      <c r="I16" s="17"/>
      <c r="J16" s="256"/>
      <c r="K16" s="60"/>
      <c r="L16" s="117"/>
      <c r="M16" s="60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8">
      <c r="A17" s="41">
        <f t="shared" si="1"/>
        <v>5</v>
      </c>
      <c r="B17" s="64" t="s">
        <v>170</v>
      </c>
      <c r="C17" s="64" t="s">
        <v>174</v>
      </c>
      <c r="D17" s="43" t="s">
        <v>24</v>
      </c>
      <c r="E17" s="65" t="str">
        <f>+VLOOKUP(B17,'[1]NSE Listed companies'!$D$2:$H$1842,5,0)</f>
        <v>PHARMACEUTICALS</v>
      </c>
      <c r="F17" s="115">
        <v>68000</v>
      </c>
      <c r="G17" s="116">
        <v>376.48200000000003</v>
      </c>
      <c r="H17" s="39">
        <f t="shared" si="0"/>
        <v>5.723167279310446</v>
      </c>
      <c r="I17" s="17"/>
      <c r="J17" s="256"/>
      <c r="K17" s="60"/>
      <c r="L17" s="117"/>
      <c r="M17" s="60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>
      <c r="A18" s="41">
        <f t="shared" si="1"/>
        <v>6</v>
      </c>
      <c r="B18" s="64" t="s">
        <v>143</v>
      </c>
      <c r="C18" s="64" t="s">
        <v>144</v>
      </c>
      <c r="D18" s="43" t="s">
        <v>24</v>
      </c>
      <c r="E18" s="65" t="str">
        <f>+VLOOKUP(B18,'[1]NSE Listed companies'!$D$2:$H$1842,5,0)</f>
        <v>PESTICIDES</v>
      </c>
      <c r="F18" s="115">
        <v>4075</v>
      </c>
      <c r="G18" s="116">
        <v>368.95049999999998</v>
      </c>
      <c r="H18" s="39">
        <f t="shared" si="0"/>
        <v>5.6086756585579876</v>
      </c>
      <c r="I18" s="17"/>
      <c r="J18" s="256"/>
      <c r="K18" s="60"/>
      <c r="L18" s="117"/>
      <c r="M18" s="60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>
      <c r="A19" s="41">
        <f t="shared" si="1"/>
        <v>7</v>
      </c>
      <c r="B19" s="64" t="s">
        <v>120</v>
      </c>
      <c r="C19" s="64" t="s">
        <v>121</v>
      </c>
      <c r="D19" s="43" t="s">
        <v>24</v>
      </c>
      <c r="E19" s="65" t="str">
        <f>+VLOOKUP(B19,'[1]NSE Listed companies'!$D$2:$H$1842,5,0)</f>
        <v>CHEMICALS</v>
      </c>
      <c r="F19" s="115">
        <v>116700</v>
      </c>
      <c r="G19" s="116">
        <v>336.096</v>
      </c>
      <c r="H19" s="39">
        <f t="shared" si="0"/>
        <v>5.1092313308660797</v>
      </c>
      <c r="I19" s="17"/>
      <c r="J19" s="256"/>
      <c r="K19" s="60"/>
      <c r="L19" s="117"/>
      <c r="M19" s="6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>
      <c r="A20" s="41">
        <f t="shared" si="1"/>
        <v>8</v>
      </c>
      <c r="B20" s="64" t="s">
        <v>151</v>
      </c>
      <c r="C20" s="64" t="s">
        <v>152</v>
      </c>
      <c r="D20" s="43" t="s">
        <v>24</v>
      </c>
      <c r="E20" s="65" t="str">
        <f>+VLOOKUP(B20,'[1]NSE Listed companies'!$D$2:$H$1842,5,0)</f>
        <v>FINANCE</v>
      </c>
      <c r="F20" s="115">
        <v>1856675</v>
      </c>
      <c r="G20" s="116">
        <v>334.20150000000001</v>
      </c>
      <c r="H20" s="39">
        <f t="shared" si="0"/>
        <v>5.0804317058889135</v>
      </c>
      <c r="I20" s="17"/>
      <c r="J20" s="256"/>
      <c r="K20" s="60"/>
      <c r="L20" s="117"/>
      <c r="M20" s="60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38">
      <c r="A21" s="41">
        <f t="shared" si="1"/>
        <v>9</v>
      </c>
      <c r="B21" s="64" t="s">
        <v>210</v>
      </c>
      <c r="C21" s="64" t="s">
        <v>218</v>
      </c>
      <c r="D21" s="43" t="s">
        <v>24</v>
      </c>
      <c r="E21" s="65" t="str">
        <f>+VLOOKUP(B21,'[1]NSE Listed companies'!$D$2:$H$1842,5,0)</f>
        <v>CONSUMER NON DURABLES</v>
      </c>
      <c r="F21" s="115">
        <v>56170</v>
      </c>
      <c r="G21" s="116">
        <v>289.75294500000001</v>
      </c>
      <c r="H21" s="39">
        <f t="shared" si="0"/>
        <v>4.4047380058218968</v>
      </c>
      <c r="I21" s="17"/>
      <c r="J21" s="256"/>
      <c r="K21" s="60"/>
      <c r="L21" s="117"/>
      <c r="M21" s="60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38">
      <c r="A22" s="41">
        <f t="shared" si="1"/>
        <v>10</v>
      </c>
      <c r="B22" s="64" t="s">
        <v>212</v>
      </c>
      <c r="C22" s="64" t="s">
        <v>220</v>
      </c>
      <c r="D22" s="43" t="s">
        <v>24</v>
      </c>
      <c r="E22" s="65" t="str">
        <f>+VLOOKUP(B22,'[1]NSE Listed companies'!$D$2:$H$1842,5,0)</f>
        <v>CHEMICALS</v>
      </c>
      <c r="F22" s="115">
        <v>31445</v>
      </c>
      <c r="G22" s="116">
        <v>244.359095</v>
      </c>
      <c r="H22" s="39">
        <f t="shared" si="0"/>
        <v>3.7146742125942613</v>
      </c>
      <c r="I22" s="17"/>
      <c r="J22" s="256"/>
      <c r="K22" s="60"/>
      <c r="L22" s="117"/>
      <c r="M22" s="60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>
      <c r="A23" s="41">
        <f t="shared" si="1"/>
        <v>11</v>
      </c>
      <c r="B23" s="64" t="s">
        <v>159</v>
      </c>
      <c r="C23" s="64" t="s">
        <v>162</v>
      </c>
      <c r="D23" s="43" t="s">
        <v>24</v>
      </c>
      <c r="E23" s="65" t="str">
        <f>+VLOOKUP(B23,'[1]NSE Listed companies'!$D$2:$H$1842,5,0)</f>
        <v>CHEMICALS</v>
      </c>
      <c r="F23" s="115">
        <v>134050</v>
      </c>
      <c r="G23" s="116">
        <v>204.35922500000001</v>
      </c>
      <c r="H23" s="39">
        <f t="shared" si="0"/>
        <v>3.1066080974528432</v>
      </c>
      <c r="I23" s="17"/>
      <c r="J23" s="256"/>
      <c r="K23" s="60"/>
      <c r="L23" s="117"/>
      <c r="M23" s="60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>
      <c r="A24" s="41">
        <f t="shared" si="1"/>
        <v>12</v>
      </c>
      <c r="B24" s="64" t="s">
        <v>172</v>
      </c>
      <c r="C24" s="64" t="s">
        <v>176</v>
      </c>
      <c r="D24" s="43" t="s">
        <v>24</v>
      </c>
      <c r="E24" s="65" t="str">
        <f>+VLOOKUP(B24,'[1]NSE Listed companies'!$D$2:$H$1842,5,0)</f>
        <v>SOFTWARE</v>
      </c>
      <c r="F24" s="115">
        <v>22380</v>
      </c>
      <c r="G24" s="116">
        <v>193.43034</v>
      </c>
      <c r="H24" s="39">
        <f t="shared" si="0"/>
        <v>2.9404704413860276</v>
      </c>
      <c r="I24" s="17"/>
      <c r="J24" s="256"/>
      <c r="K24" s="60"/>
      <c r="L24" s="117"/>
      <c r="M24" s="60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38">
      <c r="A25" s="41">
        <f t="shared" si="1"/>
        <v>13</v>
      </c>
      <c r="B25" s="64" t="s">
        <v>226</v>
      </c>
      <c r="C25" s="64" t="s">
        <v>236</v>
      </c>
      <c r="D25" s="43" t="s">
        <v>24</v>
      </c>
      <c r="E25" s="65" t="str">
        <f>+VLOOKUP(B25,'[1]NSE Listed companies'!$D$2:$H$1842,5,0)</f>
        <v>HEALTHCARE SERVICES</v>
      </c>
      <c r="F25" s="115">
        <v>8100</v>
      </c>
      <c r="G25" s="116">
        <v>173.99205000000001</v>
      </c>
      <c r="H25" s="39">
        <f t="shared" si="0"/>
        <v>2.6449753438946537</v>
      </c>
      <c r="I25" s="17"/>
      <c r="J25" s="256"/>
      <c r="K25" s="60"/>
      <c r="L25" s="117"/>
      <c r="M25" s="60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</row>
    <row r="26" spans="1:38">
      <c r="A26" s="41">
        <f t="shared" si="1"/>
        <v>14</v>
      </c>
      <c r="B26" s="64" t="s">
        <v>124</v>
      </c>
      <c r="C26" s="64" t="s">
        <v>125</v>
      </c>
      <c r="D26" s="43" t="s">
        <v>24</v>
      </c>
      <c r="E26" s="65" t="str">
        <f>+VLOOKUP(B26,'[1]NSE Listed companies'!$D$2:$H$1842,5,0)</f>
        <v>PHARMACEUTICALS</v>
      </c>
      <c r="F26" s="115">
        <v>14380</v>
      </c>
      <c r="G26" s="116">
        <v>165.03926000000001</v>
      </c>
      <c r="H26" s="39">
        <f t="shared" si="0"/>
        <v>2.5088776957028736</v>
      </c>
      <c r="I26" s="17"/>
      <c r="J26" s="256"/>
      <c r="K26" s="60"/>
      <c r="L26" s="117"/>
      <c r="M26" s="60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</row>
    <row r="27" spans="1:38">
      <c r="A27" s="41">
        <f t="shared" si="1"/>
        <v>15</v>
      </c>
      <c r="B27" s="64" t="s">
        <v>169</v>
      </c>
      <c r="C27" s="64" t="s">
        <v>173</v>
      </c>
      <c r="D27" s="43" t="s">
        <v>24</v>
      </c>
      <c r="E27" s="65" t="str">
        <f>+VLOOKUP(B27,'[1]NSE Listed companies'!$D$2:$H$1842,5,0)</f>
        <v>PETROLEUM PRODUCTS</v>
      </c>
      <c r="F27" s="115">
        <v>7100</v>
      </c>
      <c r="G27" s="116">
        <v>158.63884999999999</v>
      </c>
      <c r="H27" s="39">
        <f t="shared" si="0"/>
        <v>2.4115805683869023</v>
      </c>
      <c r="I27" s="17"/>
      <c r="J27" s="256"/>
      <c r="K27" s="60"/>
      <c r="L27" s="117"/>
      <c r="M27" s="60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</row>
    <row r="28" spans="1:38">
      <c r="A28" s="41">
        <f t="shared" si="1"/>
        <v>16</v>
      </c>
      <c r="B28" s="64" t="s">
        <v>128</v>
      </c>
      <c r="C28" s="64" t="s">
        <v>131</v>
      </c>
      <c r="D28" s="43" t="s">
        <v>24</v>
      </c>
      <c r="E28" s="65" t="str">
        <f>+VLOOKUP(B28,'[1]NSE Listed companies'!$D$2:$H$1842,5,0)</f>
        <v>PHARMACEUTICALS</v>
      </c>
      <c r="F28" s="115">
        <v>29500</v>
      </c>
      <c r="G28" s="116">
        <v>147.63274999999999</v>
      </c>
      <c r="H28" s="39">
        <f t="shared" si="0"/>
        <v>2.2442691128782228</v>
      </c>
      <c r="I28" s="17"/>
      <c r="J28" s="256"/>
      <c r="K28" s="60"/>
      <c r="L28" s="117"/>
      <c r="M28" s="60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</row>
    <row r="29" spans="1:38">
      <c r="A29" s="41">
        <f t="shared" si="1"/>
        <v>17</v>
      </c>
      <c r="B29" s="64" t="s">
        <v>209</v>
      </c>
      <c r="C29" s="64" t="s">
        <v>217</v>
      </c>
      <c r="D29" s="43" t="s">
        <v>24</v>
      </c>
      <c r="E29" s="65" t="str">
        <f>+VLOOKUP(B29,'[1]NSE Listed companies'!$D$2:$H$1842,5,0)</f>
        <v>TRADING</v>
      </c>
      <c r="F29" s="115">
        <v>48975</v>
      </c>
      <c r="G29" s="116">
        <v>145.50472500000001</v>
      </c>
      <c r="H29" s="39">
        <f t="shared" si="0"/>
        <v>2.2119195103751697</v>
      </c>
      <c r="I29" s="17"/>
      <c r="J29" s="256"/>
      <c r="K29" s="60"/>
      <c r="L29" s="117"/>
      <c r="M29" s="60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</row>
    <row r="30" spans="1:38">
      <c r="A30" s="41">
        <f t="shared" si="1"/>
        <v>18</v>
      </c>
      <c r="B30" s="64" t="s">
        <v>165</v>
      </c>
      <c r="C30" s="64" t="s">
        <v>167</v>
      </c>
      <c r="D30" s="43" t="s">
        <v>24</v>
      </c>
      <c r="E30" s="65" t="str">
        <f>+VLOOKUP(B30,'[1]NSE Listed companies'!$D$2:$H$1842,5,0)</f>
        <v>PESTICIDES</v>
      </c>
      <c r="F30" s="115">
        <v>50750</v>
      </c>
      <c r="G30" s="116">
        <v>144.58674999999999</v>
      </c>
      <c r="H30" s="39">
        <f t="shared" si="0"/>
        <v>2.1979647277209526</v>
      </c>
      <c r="I30" s="17"/>
      <c r="J30" s="256"/>
      <c r="K30" s="60"/>
      <c r="L30" s="117"/>
      <c r="M30" s="60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</row>
    <row r="31" spans="1:38">
      <c r="A31" s="41">
        <f t="shared" si="1"/>
        <v>19</v>
      </c>
      <c r="B31" s="64" t="s">
        <v>211</v>
      </c>
      <c r="C31" s="64" t="s">
        <v>219</v>
      </c>
      <c r="D31" s="43" t="s">
        <v>24</v>
      </c>
      <c r="E31" s="65" t="str">
        <f>+VLOOKUP(B31,'[1]NSE Listed companies'!$D$2:$H$1842,5,0)</f>
        <v>CONSTRUCTION</v>
      </c>
      <c r="F31" s="115">
        <v>54000</v>
      </c>
      <c r="G31" s="116">
        <v>135.999</v>
      </c>
      <c r="H31" s="39">
        <f t="shared" si="0"/>
        <v>2.0674163089309481</v>
      </c>
      <c r="I31" s="17"/>
      <c r="J31" s="256"/>
      <c r="K31" s="60"/>
      <c r="L31" s="117"/>
      <c r="M31" s="60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</row>
    <row r="32" spans="1:38">
      <c r="A32" s="41">
        <f t="shared" si="1"/>
        <v>20</v>
      </c>
      <c r="B32" s="64" t="s">
        <v>158</v>
      </c>
      <c r="C32" s="64" t="s">
        <v>161</v>
      </c>
      <c r="D32" s="43" t="s">
        <v>24</v>
      </c>
      <c r="E32" s="65" t="str">
        <f>+VLOOKUP(B32,'[1]NSE Listed companies'!$D$2:$H$1842,5,0)</f>
        <v>INDUSTRIAL PRODUCTS</v>
      </c>
      <c r="F32" s="115">
        <v>42330</v>
      </c>
      <c r="G32" s="116">
        <v>132.55639500000001</v>
      </c>
      <c r="H32" s="39">
        <f t="shared" si="0"/>
        <v>2.015082852639305</v>
      </c>
      <c r="I32" s="17"/>
      <c r="J32" s="256"/>
      <c r="K32" s="60"/>
      <c r="L32" s="117"/>
      <c r="M32" s="60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</row>
    <row r="33" spans="1:38">
      <c r="A33" s="41">
        <f t="shared" si="1"/>
        <v>21</v>
      </c>
      <c r="B33" s="64" t="s">
        <v>214</v>
      </c>
      <c r="C33" s="64" t="s">
        <v>222</v>
      </c>
      <c r="D33" s="43" t="s">
        <v>24</v>
      </c>
      <c r="E33" s="65" t="str">
        <f>+VLOOKUP(B33,'[1]NSE Listed companies'!$D$2:$H$1842,5,0)</f>
        <v>CONSUMER DURABLES</v>
      </c>
      <c r="F33" s="115">
        <v>43400</v>
      </c>
      <c r="G33" s="116">
        <v>126.87990000000001</v>
      </c>
      <c r="H33" s="39">
        <f t="shared" si="0"/>
        <v>1.9287904656323049</v>
      </c>
      <c r="I33" s="17"/>
      <c r="J33" s="256"/>
      <c r="K33" s="60"/>
      <c r="L33" s="117"/>
      <c r="M33" s="60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4" spans="1:38">
      <c r="A34" s="41">
        <f t="shared" si="1"/>
        <v>22</v>
      </c>
      <c r="B34" s="64" t="s">
        <v>227</v>
      </c>
      <c r="C34" s="64" t="s">
        <v>237</v>
      </c>
      <c r="D34" s="43" t="s">
        <v>24</v>
      </c>
      <c r="E34" s="65" t="str">
        <f>+VLOOKUP(B34,'[1]NSE Listed companies'!$D$2:$H$1842,5,0)</f>
        <v>CONSUMER NON DURABLES</v>
      </c>
      <c r="F34" s="115">
        <v>11238</v>
      </c>
      <c r="G34" s="116">
        <v>107.81175300000001</v>
      </c>
      <c r="H34" s="39">
        <f t="shared" si="0"/>
        <v>1.6389221718294626</v>
      </c>
      <c r="I34" s="17"/>
      <c r="J34" s="256"/>
      <c r="K34" s="60"/>
      <c r="L34" s="117"/>
      <c r="M34" s="60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1:38">
      <c r="A35" s="41">
        <f t="shared" si="1"/>
        <v>23</v>
      </c>
      <c r="B35" s="64" t="s">
        <v>228</v>
      </c>
      <c r="C35" s="64" t="s">
        <v>238</v>
      </c>
      <c r="D35" s="43" t="s">
        <v>24</v>
      </c>
      <c r="E35" s="65" t="str">
        <f>+VLOOKUP(B35,'[1]NSE Listed companies'!$D$2:$H$1842,5,0)</f>
        <v>MEDIA &amp; ENTERTAINMENT</v>
      </c>
      <c r="F35" s="115">
        <v>19720</v>
      </c>
      <c r="G35" s="116">
        <v>91.826179999999994</v>
      </c>
      <c r="H35" s="39">
        <f t="shared" si="0"/>
        <v>1.3959142502432287</v>
      </c>
      <c r="I35" s="17"/>
      <c r="J35" s="256"/>
      <c r="K35" s="60"/>
      <c r="L35" s="117"/>
      <c r="M35" s="60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</row>
    <row r="36" spans="1:38">
      <c r="A36" s="41">
        <f t="shared" si="1"/>
        <v>24</v>
      </c>
      <c r="B36" s="64" t="s">
        <v>229</v>
      </c>
      <c r="C36" s="64" t="s">
        <v>239</v>
      </c>
      <c r="D36" s="43" t="s">
        <v>24</v>
      </c>
      <c r="E36" s="65" t="str">
        <f>+VLOOKUP(B36,'[1]NSE Listed companies'!$D$2:$H$1842,5,0)</f>
        <v>PAPER</v>
      </c>
      <c r="F36" s="115">
        <v>24500</v>
      </c>
      <c r="G36" s="116">
        <v>81.229749999999996</v>
      </c>
      <c r="H36" s="39">
        <f t="shared" si="0"/>
        <v>1.2348304761092632</v>
      </c>
      <c r="I36" s="17"/>
      <c r="J36" s="256"/>
      <c r="K36" s="60"/>
      <c r="L36" s="117"/>
      <c r="M36" s="60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:38">
      <c r="A37" s="41">
        <f t="shared" si="1"/>
        <v>25</v>
      </c>
      <c r="B37" s="64" t="s">
        <v>230</v>
      </c>
      <c r="C37" s="64" t="s">
        <v>240</v>
      </c>
      <c r="D37" s="43" t="s">
        <v>24</v>
      </c>
      <c r="E37" s="65" t="str">
        <f>+VLOOKUP(B37,'[1]NSE Listed companies'!$D$2:$H$1842,5,0)</f>
        <v>PHARMACEUTICALS</v>
      </c>
      <c r="F37" s="115">
        <v>7105</v>
      </c>
      <c r="G37" s="116">
        <v>76.456905000000006</v>
      </c>
      <c r="H37" s="39">
        <f t="shared" si="0"/>
        <v>1.1622751073712614</v>
      </c>
      <c r="I37" s="17"/>
      <c r="J37" s="256"/>
      <c r="K37" s="60"/>
      <c r="L37" s="117"/>
      <c r="M37" s="60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1:38" s="11" customFormat="1">
      <c r="A38" s="41">
        <f t="shared" si="1"/>
        <v>26</v>
      </c>
      <c r="B38" s="64" t="s">
        <v>231</v>
      </c>
      <c r="C38" s="64" t="s">
        <v>241</v>
      </c>
      <c r="D38" s="43" t="s">
        <v>25</v>
      </c>
      <c r="E38" s="65" t="str">
        <f>+VLOOKUP(B38,'[1]NSE Listed companies'!$D$2:$H$1842,5,0)</f>
        <v>PHARMACEUTICALS</v>
      </c>
      <c r="F38" s="115">
        <v>13100</v>
      </c>
      <c r="G38" s="116">
        <v>73.307599999999994</v>
      </c>
      <c r="H38" s="39">
        <f t="shared" ref="H38:H49" si="2">+(G38/$G$93)*100</f>
        <v>1.1144003103595348</v>
      </c>
      <c r="I38" s="17"/>
      <c r="J38" s="256"/>
      <c r="K38" s="60"/>
      <c r="L38" s="117"/>
      <c r="M38" s="60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8" s="11" customFormat="1">
      <c r="A39" s="41">
        <f t="shared" si="1"/>
        <v>27</v>
      </c>
      <c r="B39" s="64" t="s">
        <v>213</v>
      </c>
      <c r="C39" s="64" t="s">
        <v>221</v>
      </c>
      <c r="D39" s="43" t="s">
        <v>25</v>
      </c>
      <c r="E39" s="65" t="str">
        <f>+VLOOKUP(B39,'[1]NSE Listed companies'!$D$2:$H$1842,5,0)</f>
        <v>FINANCE</v>
      </c>
      <c r="F39" s="115">
        <v>9155</v>
      </c>
      <c r="G39" s="116">
        <v>56.046909999999997</v>
      </c>
      <c r="H39" s="39">
        <f t="shared" si="2"/>
        <v>0.85200843976194707</v>
      </c>
      <c r="I39" s="17"/>
      <c r="J39" s="256"/>
      <c r="K39" s="60"/>
      <c r="L39" s="117"/>
      <c r="M39" s="60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0" spans="1:38" s="11" customFormat="1">
      <c r="A40" s="41">
        <f t="shared" si="1"/>
        <v>28</v>
      </c>
      <c r="B40" s="64" t="s">
        <v>232</v>
      </c>
      <c r="C40" s="64" t="s">
        <v>242</v>
      </c>
      <c r="D40" s="43" t="s">
        <v>25</v>
      </c>
      <c r="E40" s="65" t="str">
        <f>+VLOOKUP(B40,'[1]NSE Listed companies'!$D$2:$H$1842,5,0)</f>
        <v>SOFTWARE</v>
      </c>
      <c r="F40" s="115">
        <v>7000</v>
      </c>
      <c r="G40" s="116">
        <v>55.422499999999999</v>
      </c>
      <c r="H40" s="39">
        <f t="shared" si="2"/>
        <v>0.84251634483875248</v>
      </c>
      <c r="I40" s="17"/>
      <c r="J40" s="256"/>
      <c r="K40" s="60"/>
      <c r="L40" s="117"/>
      <c r="M40" s="60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</row>
    <row r="41" spans="1:38" s="11" customFormat="1">
      <c r="A41" s="41">
        <f t="shared" si="1"/>
        <v>29</v>
      </c>
      <c r="B41" s="64" t="s">
        <v>233</v>
      </c>
      <c r="C41" s="64" t="s">
        <v>243</v>
      </c>
      <c r="D41" s="43" t="s">
        <v>25</v>
      </c>
      <c r="E41" s="65" t="str">
        <f>+VLOOKUP(B41,'[1]NSE Listed companies'!$D$2:$H$1842,5,0)</f>
        <v>SERVICES</v>
      </c>
      <c r="F41" s="115">
        <v>7695</v>
      </c>
      <c r="G41" s="116">
        <v>51.156359999999999</v>
      </c>
      <c r="H41" s="39">
        <f t="shared" si="2"/>
        <v>0.77766375465659898</v>
      </c>
      <c r="I41" s="17"/>
      <c r="J41" s="256"/>
      <c r="K41" s="60"/>
      <c r="L41" s="117"/>
      <c r="M41" s="60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</row>
    <row r="42" spans="1:38" s="11" customFormat="1">
      <c r="A42" s="41">
        <f t="shared" si="1"/>
        <v>30</v>
      </c>
      <c r="B42" s="64" t="s">
        <v>126</v>
      </c>
      <c r="C42" s="64" t="s">
        <v>135</v>
      </c>
      <c r="D42" s="43" t="s">
        <v>25</v>
      </c>
      <c r="E42" s="65" t="str">
        <f>+VLOOKUP(B42,'[1]NSE Listed companies'!$D$2:$H$1842,5,0)</f>
        <v>PHARMACEUTICALS</v>
      </c>
      <c r="F42" s="115">
        <v>1670</v>
      </c>
      <c r="G42" s="116">
        <v>50.900765</v>
      </c>
      <c r="H42" s="39">
        <f t="shared" si="2"/>
        <v>0.77377827556130263</v>
      </c>
      <c r="I42" s="17"/>
      <c r="J42" s="256"/>
      <c r="K42" s="60"/>
      <c r="L42" s="60"/>
      <c r="M42" s="60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</row>
    <row r="43" spans="1:38" s="11" customFormat="1">
      <c r="A43" s="41">
        <f t="shared" si="1"/>
        <v>31</v>
      </c>
      <c r="B43" s="64" t="s">
        <v>149</v>
      </c>
      <c r="C43" s="64" t="s">
        <v>154</v>
      </c>
      <c r="D43" s="43" t="s">
        <v>25</v>
      </c>
      <c r="E43" s="65" t="str">
        <f>+VLOOKUP(B43,'[1]NSE Listed companies'!$D$2:$H$1842,5,0)</f>
        <v>PESTICIDES</v>
      </c>
      <c r="F43" s="115">
        <v>9670</v>
      </c>
      <c r="G43" s="116">
        <v>48.630429999999997</v>
      </c>
      <c r="H43" s="39">
        <f t="shared" si="2"/>
        <v>0.73926531880620339</v>
      </c>
      <c r="I43" s="17"/>
      <c r="J43" s="256"/>
      <c r="K43" s="118"/>
      <c r="M43" s="40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</row>
    <row r="44" spans="1:38" s="11" customFormat="1">
      <c r="A44" s="41">
        <f t="shared" si="1"/>
        <v>32</v>
      </c>
      <c r="B44" s="64" t="s">
        <v>183</v>
      </c>
      <c r="C44" s="64" t="s">
        <v>184</v>
      </c>
      <c r="D44" s="43" t="s">
        <v>25</v>
      </c>
      <c r="E44" s="65" t="str">
        <f>+VLOOKUP(B44,'[1]NSE Listed companies'!$D$2:$H$1842,5,0)</f>
        <v>TRANSPORTATION</v>
      </c>
      <c r="F44" s="115">
        <v>14000</v>
      </c>
      <c r="G44" s="116">
        <v>47.844999999999999</v>
      </c>
      <c r="H44" s="39">
        <f t="shared" si="2"/>
        <v>0.72732544578122793</v>
      </c>
      <c r="I44" s="17"/>
      <c r="J44" s="256"/>
      <c r="K44" s="118"/>
      <c r="M44" s="40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  <row r="45" spans="1:38" s="11" customFormat="1">
      <c r="A45" s="41">
        <f t="shared" si="1"/>
        <v>33</v>
      </c>
      <c r="B45" s="64" t="s">
        <v>234</v>
      </c>
      <c r="C45" s="64" t="s">
        <v>244</v>
      </c>
      <c r="D45" s="43" t="s">
        <v>25</v>
      </c>
      <c r="E45" s="65" t="str">
        <f>+VLOOKUP(B45,'[1]NSE Listed companies'!$D$2:$H$1842,5,0)</f>
        <v>FERROUS METALS</v>
      </c>
      <c r="F45" s="115">
        <v>13000</v>
      </c>
      <c r="G45" s="116">
        <v>41.573999999999998</v>
      </c>
      <c r="H45" s="39">
        <f t="shared" si="2"/>
        <v>0.6319955707578383</v>
      </c>
      <c r="I45" s="17"/>
      <c r="J45" s="256"/>
      <c r="K45" s="118"/>
      <c r="M45" s="40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1:38" s="11" customFormat="1">
      <c r="A46" s="41">
        <f t="shared" si="1"/>
        <v>34</v>
      </c>
      <c r="B46" s="64" t="s">
        <v>235</v>
      </c>
      <c r="C46" s="64" t="s">
        <v>245</v>
      </c>
      <c r="D46" s="43" t="s">
        <v>25</v>
      </c>
      <c r="E46" s="65" t="str">
        <f>+VLOOKUP(B46,'[1]NSE Listed companies'!$D$2:$H$1842,5,0)</f>
        <v>AUTO ANCILLARIES</v>
      </c>
      <c r="F46" s="115">
        <v>6000</v>
      </c>
      <c r="G46" s="116">
        <v>33.837000000000003</v>
      </c>
      <c r="H46" s="39">
        <f t="shared" si="2"/>
        <v>0.51438000018600505</v>
      </c>
      <c r="I46" s="17"/>
      <c r="J46" s="256"/>
      <c r="K46" s="118"/>
      <c r="M46" s="40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</row>
    <row r="47" spans="1:38" s="11" customFormat="1">
      <c r="A47" s="41">
        <f t="shared" si="1"/>
        <v>35</v>
      </c>
      <c r="B47" s="64" t="s">
        <v>171</v>
      </c>
      <c r="C47" s="64" t="s">
        <v>175</v>
      </c>
      <c r="D47" s="43" t="s">
        <v>25</v>
      </c>
      <c r="E47" s="65" t="str">
        <f>+VLOOKUP(B47,'[1]NSE Listed companies'!$D$2:$H$1842,5,0)</f>
        <v>CONSUMER NON DURABLES</v>
      </c>
      <c r="F47" s="115">
        <v>2800</v>
      </c>
      <c r="G47" s="116">
        <v>14.875</v>
      </c>
      <c r="H47" s="39">
        <f t="shared" si="2"/>
        <v>0.22612532147550979</v>
      </c>
      <c r="I47" s="17"/>
      <c r="J47" s="256"/>
      <c r="K47" s="118"/>
      <c r="M47" s="40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</row>
    <row r="48" spans="1:38" s="11" customFormat="1">
      <c r="A48" s="41">
        <f>1+A47</f>
        <v>36</v>
      </c>
      <c r="B48" s="64" t="s">
        <v>164</v>
      </c>
      <c r="C48" s="64" t="s">
        <v>166</v>
      </c>
      <c r="D48" s="43" t="s">
        <v>25</v>
      </c>
      <c r="E48" s="65" t="str">
        <f>+VLOOKUP(B48,'[1]NSE Listed companies'!$D$2:$H$1842,5,0)</f>
        <v>PHARMACEUTICALS</v>
      </c>
      <c r="F48" s="115">
        <v>2500</v>
      </c>
      <c r="G48" s="116">
        <v>12.06625</v>
      </c>
      <c r="H48" s="39">
        <f t="shared" si="2"/>
        <v>0.18342754018513413</v>
      </c>
      <c r="I48" s="17"/>
      <c r="J48" s="256"/>
      <c r="K48" s="118"/>
      <c r="M48" s="40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</row>
    <row r="49" spans="1:38" s="11" customFormat="1">
      <c r="A49" s="41">
        <f t="shared" si="1"/>
        <v>37</v>
      </c>
      <c r="B49" s="64" t="s">
        <v>215</v>
      </c>
      <c r="C49" s="64" t="s">
        <v>223</v>
      </c>
      <c r="D49" s="43" t="s">
        <v>25</v>
      </c>
      <c r="E49" s="65" t="s">
        <v>268</v>
      </c>
      <c r="F49" s="115">
        <v>26040</v>
      </c>
      <c r="G49" s="116">
        <v>4.4268000000000001</v>
      </c>
      <c r="H49" s="39">
        <f t="shared" si="2"/>
        <v>6.7294895671111715E-2</v>
      </c>
      <c r="I49" s="17"/>
      <c r="J49" s="256"/>
      <c r="K49" s="118"/>
      <c r="M49" s="40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</row>
    <row r="50" spans="1:38" s="11" customFormat="1">
      <c r="A50" s="41"/>
      <c r="B50" s="64"/>
      <c r="C50" s="64"/>
      <c r="D50" s="43"/>
      <c r="E50" s="65"/>
      <c r="F50" s="115"/>
      <c r="G50" s="116"/>
      <c r="H50" s="39"/>
      <c r="I50" s="17"/>
      <c r="J50" s="256"/>
      <c r="K50" s="118"/>
      <c r="M50" s="40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</row>
    <row r="51" spans="1:38" s="11" customFormat="1">
      <c r="A51" s="41"/>
      <c r="B51" s="64"/>
      <c r="C51" s="64"/>
      <c r="D51" s="43"/>
      <c r="E51" s="65"/>
      <c r="F51" s="115"/>
      <c r="G51" s="116"/>
      <c r="H51" s="39"/>
      <c r="I51" s="17"/>
      <c r="J51" s="256"/>
      <c r="K51" s="118"/>
      <c r="M51" s="40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1:38" s="11" customFormat="1">
      <c r="A52" s="41"/>
      <c r="B52" s="64"/>
      <c r="C52" s="64"/>
      <c r="D52" s="43"/>
      <c r="E52" s="65"/>
      <c r="F52" s="115"/>
      <c r="G52" s="116"/>
      <c r="H52" s="39"/>
      <c r="I52" s="17"/>
      <c r="J52" s="256"/>
      <c r="K52" s="118"/>
      <c r="M52" s="40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</row>
    <row r="53" spans="1:38" s="11" customFormat="1">
      <c r="A53" s="41"/>
      <c r="B53" s="64"/>
      <c r="C53" s="64"/>
      <c r="D53" s="43"/>
      <c r="E53" s="65"/>
      <c r="F53" s="115"/>
      <c r="G53" s="116"/>
      <c r="H53" s="39"/>
      <c r="I53" s="17"/>
      <c r="J53" s="256"/>
      <c r="K53" s="118"/>
      <c r="M53" s="40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</row>
    <row r="54" spans="1:38" s="11" customFormat="1">
      <c r="A54" s="41"/>
      <c r="B54" s="64"/>
      <c r="C54" s="64"/>
      <c r="D54" s="43"/>
      <c r="E54" s="65"/>
      <c r="F54" s="115"/>
      <c r="G54" s="263"/>
      <c r="H54" s="75"/>
      <c r="I54" s="17"/>
      <c r="J54" s="256"/>
      <c r="K54" s="118"/>
      <c r="M54" s="40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</row>
    <row r="55" spans="1:38" s="11" customFormat="1">
      <c r="A55" s="119"/>
      <c r="B55" s="120"/>
      <c r="C55" s="43" t="s">
        <v>139</v>
      </c>
      <c r="D55" s="88"/>
      <c r="E55" s="121"/>
      <c r="F55" s="262"/>
      <c r="G55" s="46">
        <f>SUM(G13:G54)</f>
        <v>6466.6565065000013</v>
      </c>
      <c r="H55" s="264">
        <f>SUM(H13:H54)</f>
        <v>98.304186985143502</v>
      </c>
      <c r="I55" s="17"/>
      <c r="J55" s="257"/>
      <c r="K55" s="118"/>
      <c r="M55" s="40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</row>
    <row r="56" spans="1:38" s="11" customFormat="1">
      <c r="A56" s="86"/>
      <c r="B56" s="70"/>
      <c r="C56" s="12"/>
      <c r="D56" s="19"/>
      <c r="E56" s="12"/>
      <c r="F56" s="14"/>
      <c r="G56" s="100"/>
      <c r="H56" s="123"/>
      <c r="I56" s="17"/>
      <c r="J56" s="23"/>
    </row>
    <row r="57" spans="1:38">
      <c r="A57" s="124"/>
      <c r="B57" s="70"/>
      <c r="C57" s="70" t="s">
        <v>9</v>
      </c>
      <c r="D57" s="125" t="s">
        <v>10</v>
      </c>
      <c r="E57" s="13" t="s">
        <v>10</v>
      </c>
      <c r="F57" s="126" t="s">
        <v>10</v>
      </c>
      <c r="G57" s="126" t="s">
        <v>10</v>
      </c>
      <c r="H57" s="126" t="s">
        <v>10</v>
      </c>
      <c r="J57" s="293"/>
    </row>
    <row r="58" spans="1:38" s="11" customFormat="1" ht="16.5" thickBot="1">
      <c r="A58" s="86"/>
      <c r="B58" s="42"/>
      <c r="C58" s="43" t="s">
        <v>139</v>
      </c>
      <c r="D58" s="19"/>
      <c r="E58" s="12"/>
      <c r="F58" s="14"/>
      <c r="G58" s="46">
        <f>SUM(G57)</f>
        <v>0</v>
      </c>
      <c r="H58" s="46">
        <f>SUM(H57)</f>
        <v>0</v>
      </c>
      <c r="I58" s="17"/>
      <c r="J58" s="25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</row>
    <row r="59" spans="1:38" s="11" customFormat="1" ht="16.5" thickBot="1">
      <c r="A59" s="86"/>
      <c r="B59" s="70"/>
      <c r="C59" s="43" t="s">
        <v>12</v>
      </c>
      <c r="D59" s="19"/>
      <c r="E59" s="12"/>
      <c r="F59" s="14"/>
      <c r="G59" s="136">
        <f>+G55+G58</f>
        <v>6466.6565065000013</v>
      </c>
      <c r="H59" s="136">
        <f>+H55+H58</f>
        <v>98.304186985143502</v>
      </c>
      <c r="I59" s="17"/>
      <c r="J59" s="25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</row>
    <row r="60" spans="1:38" s="11" customFormat="1">
      <c r="A60" s="86"/>
      <c r="B60" s="70"/>
      <c r="C60" s="43"/>
      <c r="D60" s="19"/>
      <c r="E60" s="12"/>
      <c r="F60" s="14"/>
      <c r="G60" s="116"/>
      <c r="H60" s="39"/>
      <c r="I60" s="17"/>
      <c r="J60" s="25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</row>
    <row r="61" spans="1:38" s="11" customFormat="1">
      <c r="A61" s="86"/>
      <c r="B61" s="70"/>
      <c r="C61" s="43" t="s">
        <v>136</v>
      </c>
      <c r="D61" s="19"/>
      <c r="E61" s="12"/>
      <c r="F61" s="14"/>
      <c r="G61" s="116"/>
      <c r="H61" s="39"/>
      <c r="I61" s="17"/>
      <c r="J61" s="25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</row>
    <row r="62" spans="1:38" s="11" customFormat="1">
      <c r="A62" s="86"/>
      <c r="B62" s="70"/>
      <c r="C62" s="43" t="s">
        <v>137</v>
      </c>
      <c r="D62" s="125" t="s">
        <v>10</v>
      </c>
      <c r="E62" s="13" t="s">
        <v>10</v>
      </c>
      <c r="F62" s="126" t="s">
        <v>10</v>
      </c>
      <c r="G62" s="140" t="s">
        <v>10</v>
      </c>
      <c r="H62" s="265" t="s">
        <v>10</v>
      </c>
      <c r="I62" s="17"/>
      <c r="J62" s="25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</row>
    <row r="63" spans="1:38" s="11" customFormat="1">
      <c r="A63" s="86"/>
      <c r="B63" s="70"/>
      <c r="C63" s="43"/>
      <c r="D63" s="19"/>
      <c r="E63" s="12"/>
      <c r="F63" s="14"/>
      <c r="G63" s="116"/>
      <c r="H63" s="75"/>
      <c r="I63" s="17"/>
      <c r="J63" s="25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</row>
    <row r="64" spans="1:38" s="11" customFormat="1">
      <c r="A64" s="86"/>
      <c r="B64" s="70"/>
      <c r="C64" s="43" t="s">
        <v>139</v>
      </c>
      <c r="D64" s="19"/>
      <c r="E64" s="12"/>
      <c r="F64" s="69"/>
      <c r="G64" s="46">
        <f>SUM(G63:G63)</f>
        <v>0</v>
      </c>
      <c r="H64" s="46">
        <f>SUM(H63:H63)</f>
        <v>0</v>
      </c>
      <c r="I64" s="17"/>
      <c r="J64" s="25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</row>
    <row r="65" spans="1:38" s="11" customFormat="1">
      <c r="A65" s="86"/>
      <c r="B65" s="70"/>
      <c r="C65" s="43" t="s">
        <v>138</v>
      </c>
      <c r="D65" s="125" t="s">
        <v>10</v>
      </c>
      <c r="E65" s="13" t="s">
        <v>10</v>
      </c>
      <c r="F65" s="126" t="s">
        <v>10</v>
      </c>
      <c r="G65" s="140" t="s">
        <v>10</v>
      </c>
      <c r="H65" s="265" t="s">
        <v>10</v>
      </c>
      <c r="I65" s="17"/>
      <c r="J65" s="25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</row>
    <row r="66" spans="1:38" s="11" customFormat="1">
      <c r="A66" s="86"/>
      <c r="B66" s="70"/>
      <c r="C66" s="43"/>
      <c r="D66" s="125"/>
      <c r="E66" s="13"/>
      <c r="F66" s="126"/>
      <c r="G66" s="127"/>
      <c r="H66" s="261"/>
      <c r="I66" s="17"/>
      <c r="J66" s="25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</row>
    <row r="67" spans="1:38" s="11" customFormat="1" ht="16.5" thickBot="1">
      <c r="A67" s="86"/>
      <c r="B67" s="70"/>
      <c r="C67" s="43" t="s">
        <v>139</v>
      </c>
      <c r="D67" s="125"/>
      <c r="E67" s="13"/>
      <c r="F67" s="126"/>
      <c r="G67" s="266">
        <f>SUM(G66)</f>
        <v>0</v>
      </c>
      <c r="H67" s="266">
        <f>SUM(H66)</f>
        <v>0</v>
      </c>
      <c r="I67" s="17"/>
      <c r="J67" s="25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</row>
    <row r="68" spans="1:38" s="11" customFormat="1" ht="16.5" thickBot="1">
      <c r="A68" s="86"/>
      <c r="B68" s="70"/>
      <c r="C68" s="43" t="s">
        <v>12</v>
      </c>
      <c r="D68" s="125"/>
      <c r="E68" s="13"/>
      <c r="F68" s="126"/>
      <c r="G68" s="136">
        <f>+G64+G67</f>
        <v>0</v>
      </c>
      <c r="H68" s="136">
        <f>+H64+H67</f>
        <v>0</v>
      </c>
      <c r="I68" s="17"/>
      <c r="J68" s="25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</row>
    <row r="69" spans="1:38" s="11" customFormat="1">
      <c r="A69" s="86"/>
      <c r="B69" s="70"/>
      <c r="C69" s="43"/>
      <c r="D69" s="19"/>
      <c r="E69" s="12"/>
      <c r="F69" s="14"/>
      <c r="G69" s="260"/>
      <c r="H69" s="39"/>
      <c r="I69" s="17"/>
      <c r="J69" s="25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</row>
    <row r="70" spans="1:38" s="11" customFormat="1">
      <c r="A70" s="86"/>
      <c r="B70" s="42"/>
      <c r="C70" s="43" t="s">
        <v>5</v>
      </c>
      <c r="D70" s="71"/>
      <c r="E70" s="129"/>
      <c r="F70" s="126"/>
      <c r="G70" s="127"/>
      <c r="H70" s="131"/>
      <c r="I70" s="17"/>
      <c r="J70" s="25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</row>
    <row r="71" spans="1:38" s="11" customFormat="1">
      <c r="A71" s="86"/>
      <c r="B71" s="42"/>
      <c r="C71" s="45" t="s">
        <v>11</v>
      </c>
      <c r="D71" s="71" t="s">
        <v>10</v>
      </c>
      <c r="E71" s="129" t="s">
        <v>10</v>
      </c>
      <c r="F71" s="126" t="s">
        <v>10</v>
      </c>
      <c r="G71" s="127" t="s">
        <v>10</v>
      </c>
      <c r="H71" s="131" t="s">
        <v>10</v>
      </c>
      <c r="I71" s="17"/>
      <c r="J71" s="25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</row>
    <row r="72" spans="1:38" s="11" customFormat="1">
      <c r="A72" s="86"/>
      <c r="B72" s="42"/>
      <c r="C72" s="45"/>
      <c r="D72" s="71"/>
      <c r="E72" s="129"/>
      <c r="F72" s="126"/>
      <c r="G72" s="127"/>
      <c r="H72" s="131"/>
      <c r="I72" s="17"/>
      <c r="J72" s="25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</row>
    <row r="73" spans="1:38" s="11" customFormat="1">
      <c r="A73" s="86"/>
      <c r="B73" s="42"/>
      <c r="C73" s="43" t="s">
        <v>139</v>
      </c>
      <c r="D73" s="71"/>
      <c r="E73" s="129"/>
      <c r="F73" s="126"/>
      <c r="G73" s="127">
        <f>SUM(G72)</f>
        <v>0</v>
      </c>
      <c r="H73" s="127">
        <f>SUM(H72)</f>
        <v>0</v>
      </c>
      <c r="I73" s="17"/>
      <c r="J73" s="25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</row>
    <row r="74" spans="1:38" s="11" customFormat="1">
      <c r="A74" s="86"/>
      <c r="B74" s="42"/>
      <c r="C74" s="70" t="s">
        <v>13</v>
      </c>
      <c r="D74" s="71" t="s">
        <v>10</v>
      </c>
      <c r="E74" s="129" t="s">
        <v>10</v>
      </c>
      <c r="F74" s="126" t="s">
        <v>10</v>
      </c>
      <c r="G74" s="127" t="s">
        <v>10</v>
      </c>
      <c r="H74" s="131" t="s">
        <v>10</v>
      </c>
      <c r="I74" s="17"/>
      <c r="J74" s="25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</row>
    <row r="75" spans="1:38" s="11" customFormat="1">
      <c r="A75" s="86"/>
      <c r="B75" s="42"/>
      <c r="C75" s="70"/>
      <c r="D75" s="71"/>
      <c r="E75" s="129"/>
      <c r="F75" s="126"/>
      <c r="G75" s="127"/>
      <c r="H75" s="131"/>
      <c r="I75" s="17"/>
      <c r="J75" s="25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</row>
    <row r="76" spans="1:38" s="11" customFormat="1">
      <c r="A76" s="86"/>
      <c r="B76" s="42"/>
      <c r="C76" s="43" t="s">
        <v>139</v>
      </c>
      <c r="D76" s="71"/>
      <c r="E76" s="129"/>
      <c r="F76" s="126"/>
      <c r="G76" s="127">
        <f>SUM(G75)</f>
        <v>0</v>
      </c>
      <c r="H76" s="127">
        <f>SUM(H75)</f>
        <v>0</v>
      </c>
      <c r="I76" s="17"/>
      <c r="J76" s="25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</row>
    <row r="77" spans="1:38" s="11" customFormat="1">
      <c r="A77" s="86"/>
      <c r="B77" s="42"/>
      <c r="C77" s="43" t="s">
        <v>14</v>
      </c>
      <c r="D77" s="71" t="s">
        <v>10</v>
      </c>
      <c r="E77" s="129" t="s">
        <v>10</v>
      </c>
      <c r="F77" s="126" t="s">
        <v>10</v>
      </c>
      <c r="G77" s="127" t="s">
        <v>10</v>
      </c>
      <c r="H77" s="131" t="s">
        <v>10</v>
      </c>
      <c r="I77" s="17"/>
      <c r="J77" s="25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</row>
    <row r="78" spans="1:38" s="11" customFormat="1">
      <c r="A78" s="86"/>
      <c r="B78" s="42"/>
      <c r="C78" s="43"/>
      <c r="D78" s="71"/>
      <c r="E78" s="129"/>
      <c r="F78" s="126"/>
      <c r="G78" s="127"/>
      <c r="H78" s="131"/>
      <c r="I78" s="17"/>
      <c r="J78" s="25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</row>
    <row r="79" spans="1:38" s="11" customFormat="1" ht="16.5" thickBot="1">
      <c r="A79" s="86"/>
      <c r="B79" s="42"/>
      <c r="C79" s="43" t="s">
        <v>139</v>
      </c>
      <c r="D79" s="19"/>
      <c r="E79" s="72"/>
      <c r="F79" s="133"/>
      <c r="G79" s="127">
        <f>SUM(G78)</f>
        <v>0</v>
      </c>
      <c r="H79" s="127">
        <f>SUM(H78)</f>
        <v>0</v>
      </c>
      <c r="I79" s="17"/>
      <c r="J79" s="25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</row>
    <row r="80" spans="1:38" s="11" customFormat="1" ht="16.5" thickBot="1">
      <c r="A80" s="86"/>
      <c r="B80" s="42"/>
      <c r="C80" s="43" t="s">
        <v>12</v>
      </c>
      <c r="D80" s="19"/>
      <c r="E80" s="72"/>
      <c r="F80" s="133"/>
      <c r="G80" s="136">
        <f>+G79+G76+G73</f>
        <v>0</v>
      </c>
      <c r="H80" s="136">
        <f>SUM(H72:H79)</f>
        <v>0</v>
      </c>
      <c r="I80" s="17"/>
      <c r="J80" s="25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</row>
    <row r="81" spans="1:38" s="11" customFormat="1">
      <c r="A81" s="86"/>
      <c r="B81" s="42"/>
      <c r="C81" s="43"/>
      <c r="D81" s="19"/>
      <c r="E81" s="72"/>
      <c r="F81" s="133"/>
      <c r="G81" s="132"/>
      <c r="H81" s="267"/>
      <c r="I81" s="17"/>
      <c r="J81" s="25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</row>
    <row r="82" spans="1:38" s="11" customFormat="1">
      <c r="A82" s="86"/>
      <c r="B82" s="42"/>
      <c r="C82" s="43" t="s">
        <v>15</v>
      </c>
      <c r="D82" s="71"/>
      <c r="E82" s="129"/>
      <c r="F82" s="126"/>
      <c r="G82" s="127"/>
      <c r="H82" s="131"/>
      <c r="I82" s="17"/>
      <c r="J82" s="25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</row>
    <row r="83" spans="1:38" s="11" customFormat="1">
      <c r="A83" s="86"/>
      <c r="B83" s="42"/>
      <c r="C83" s="43" t="s">
        <v>89</v>
      </c>
      <c r="D83" s="71" t="s">
        <v>10</v>
      </c>
      <c r="E83" s="129" t="s">
        <v>10</v>
      </c>
      <c r="F83" s="126" t="s">
        <v>10</v>
      </c>
      <c r="G83" s="127" t="s">
        <v>10</v>
      </c>
      <c r="H83" s="131" t="s">
        <v>10</v>
      </c>
      <c r="I83" s="17"/>
      <c r="J83" s="25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</row>
    <row r="84" spans="1:38" s="11" customFormat="1" ht="16.5" thickBot="1">
      <c r="A84" s="86"/>
      <c r="B84" s="42"/>
      <c r="C84" s="43"/>
      <c r="D84" s="19"/>
      <c r="E84" s="72"/>
      <c r="F84" s="133"/>
      <c r="G84" s="132"/>
      <c r="H84" s="267"/>
      <c r="I84" s="17"/>
      <c r="J84" s="25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</row>
    <row r="85" spans="1:38" s="11" customFormat="1" ht="16.5" thickBot="1">
      <c r="A85" s="86"/>
      <c r="B85" s="42"/>
      <c r="C85" s="43" t="s">
        <v>12</v>
      </c>
      <c r="D85" s="19"/>
      <c r="E85" s="72"/>
      <c r="F85" s="133"/>
      <c r="G85" s="136">
        <f>SUM(G84)</f>
        <v>0</v>
      </c>
      <c r="H85" s="136">
        <f>SUM(H84)</f>
        <v>0</v>
      </c>
      <c r="I85" s="17"/>
      <c r="J85" s="25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</row>
    <row r="86" spans="1:38" s="11" customFormat="1">
      <c r="A86" s="86"/>
      <c r="B86" s="42"/>
      <c r="C86" s="43" t="s">
        <v>16</v>
      </c>
      <c r="D86" s="19"/>
      <c r="E86" s="72"/>
      <c r="F86" s="133"/>
      <c r="G86" s="46"/>
      <c r="H86" s="248"/>
      <c r="I86" s="17"/>
      <c r="J86" s="25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</row>
    <row r="87" spans="1:38" s="11" customFormat="1">
      <c r="A87" s="86"/>
      <c r="B87" s="42"/>
      <c r="C87" s="43" t="s">
        <v>140</v>
      </c>
      <c r="D87" s="19"/>
      <c r="E87" s="72"/>
      <c r="F87" s="283"/>
      <c r="G87" s="130"/>
      <c r="H87" s="75"/>
      <c r="I87" s="17"/>
      <c r="J87" s="25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</row>
    <row r="88" spans="1:38" s="11" customFormat="1">
      <c r="A88" s="86">
        <f>+A49+1</f>
        <v>38</v>
      </c>
      <c r="B88" s="70" t="s">
        <v>224</v>
      </c>
      <c r="C88" s="43" t="s">
        <v>225</v>
      </c>
      <c r="D88" s="19"/>
      <c r="E88" s="72"/>
      <c r="F88" s="283">
        <v>4508.8999999999996</v>
      </c>
      <c r="G88" s="130">
        <v>450.89</v>
      </c>
      <c r="H88" s="75">
        <f t="shared" ref="H88" si="3">+(G88/$G$93)*100</f>
        <v>6.854295542863369</v>
      </c>
      <c r="I88" s="17"/>
      <c r="J88" s="25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</row>
    <row r="89" spans="1:38" s="11" customFormat="1">
      <c r="A89" s="86"/>
      <c r="B89" s="42"/>
      <c r="C89" s="43"/>
      <c r="D89" s="19"/>
      <c r="E89" s="72"/>
      <c r="F89" s="283"/>
      <c r="G89" s="130"/>
      <c r="H89" s="248"/>
      <c r="I89" s="17"/>
      <c r="J89" s="25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</row>
    <row r="90" spans="1:38" s="11" customFormat="1">
      <c r="A90" s="86"/>
      <c r="B90" s="42"/>
      <c r="C90" s="43" t="s">
        <v>100</v>
      </c>
      <c r="D90" s="19"/>
      <c r="E90" s="135"/>
      <c r="F90" s="69"/>
      <c r="G90" s="249">
        <f>G93-G59-G68-G80-G88-G85</f>
        <v>-339.33584750000193</v>
      </c>
      <c r="H90" s="134">
        <f>(G90/$G$93)*100</f>
        <v>-5.1584825280068909</v>
      </c>
      <c r="J90" s="294"/>
      <c r="K90" s="137"/>
    </row>
    <row r="91" spans="1:38" s="11" customFormat="1" ht="16.5" thickBot="1">
      <c r="A91" s="86"/>
      <c r="B91" s="42"/>
      <c r="C91" s="43"/>
      <c r="D91" s="19"/>
      <c r="E91" s="135"/>
      <c r="F91" s="69"/>
      <c r="G91" s="249"/>
      <c r="H91" s="134"/>
      <c r="J91" s="294"/>
      <c r="K91" s="137"/>
    </row>
    <row r="92" spans="1:38" s="11" customFormat="1" ht="16.5" thickBot="1">
      <c r="A92" s="86"/>
      <c r="B92" s="42"/>
      <c r="C92" s="43" t="s">
        <v>12</v>
      </c>
      <c r="D92" s="19"/>
      <c r="E92" s="135"/>
      <c r="F92" s="69"/>
      <c r="G92" s="136">
        <f>+G90+G88</f>
        <v>111.55415249999805</v>
      </c>
      <c r="H92" s="136">
        <f>+H90+H88</f>
        <v>1.6958130148564781</v>
      </c>
      <c r="J92" s="294"/>
      <c r="K92" s="137"/>
    </row>
    <row r="93" spans="1:38" s="11" customFormat="1" ht="16.5" thickBot="1">
      <c r="A93" s="243"/>
      <c r="B93" s="244"/>
      <c r="C93" s="245" t="s">
        <v>17</v>
      </c>
      <c r="D93" s="245"/>
      <c r="E93" s="246"/>
      <c r="F93" s="247"/>
      <c r="G93" s="136">
        <v>6578.2106589999994</v>
      </c>
      <c r="H93" s="122">
        <f>+H59+H68+H80+H85+H92</f>
        <v>99.999999999999986</v>
      </c>
      <c r="J93" s="49"/>
    </row>
    <row r="94" spans="1:38" s="11" customFormat="1">
      <c r="A94" s="34"/>
      <c r="B94" s="34"/>
      <c r="C94" s="24"/>
      <c r="D94" s="1"/>
      <c r="E94" s="76"/>
      <c r="F94" s="36"/>
      <c r="G94" s="100"/>
      <c r="H94" s="100"/>
      <c r="J94" s="49"/>
    </row>
    <row r="95" spans="1:38" s="274" customFormat="1">
      <c r="A95" s="268"/>
      <c r="B95" s="268"/>
      <c r="C95" s="269"/>
      <c r="D95" s="270"/>
      <c r="E95" s="271"/>
      <c r="F95" s="272"/>
      <c r="G95" s="273"/>
      <c r="H95" s="273"/>
      <c r="J95" s="275"/>
    </row>
    <row r="96" spans="1:38" s="11" customFormat="1">
      <c r="A96" s="34"/>
      <c r="B96" s="34"/>
      <c r="C96" s="24"/>
      <c r="D96" s="1"/>
      <c r="E96" s="2"/>
      <c r="F96" s="36"/>
      <c r="G96" s="100"/>
      <c r="H96" s="100"/>
      <c r="J96" s="49"/>
    </row>
    <row r="97" spans="1:10" s="11" customFormat="1">
      <c r="A97" s="34"/>
      <c r="B97" s="34"/>
      <c r="C97" s="24" t="s">
        <v>18</v>
      </c>
      <c r="D97" s="1"/>
      <c r="E97" s="2"/>
      <c r="F97" s="36"/>
      <c r="G97" s="100"/>
      <c r="H97" s="100"/>
      <c r="J97" s="49"/>
    </row>
    <row r="98" spans="1:10" s="11" customFormat="1">
      <c r="A98" s="34"/>
      <c r="B98" s="34"/>
      <c r="C98" s="24"/>
      <c r="D98" s="1"/>
      <c r="E98" s="2"/>
      <c r="F98" s="36"/>
      <c r="G98" s="100"/>
      <c r="H98" s="100"/>
      <c r="J98" s="49"/>
    </row>
    <row r="99" spans="1:10" s="11" customFormat="1" ht="18.75">
      <c r="B99" s="34">
        <v>1</v>
      </c>
      <c r="C99" s="51" t="s">
        <v>19</v>
      </c>
      <c r="D99" s="1"/>
      <c r="E99" s="3"/>
      <c r="F99" s="36"/>
      <c r="G99" s="100"/>
      <c r="H99" s="100"/>
      <c r="J99" s="49"/>
    </row>
    <row r="100" spans="1:10" s="11" customFormat="1" ht="18.75">
      <c r="B100" s="34">
        <v>2</v>
      </c>
      <c r="C100" s="51" t="s">
        <v>20</v>
      </c>
      <c r="D100" s="1"/>
      <c r="E100" s="2"/>
      <c r="F100" s="36"/>
      <c r="G100" s="100"/>
      <c r="H100" s="100"/>
      <c r="J100" s="49"/>
    </row>
    <row r="101" spans="1:10" s="11" customFormat="1" ht="18.75">
      <c r="B101" s="34">
        <v>3</v>
      </c>
      <c r="C101" s="51" t="s">
        <v>276</v>
      </c>
      <c r="D101" s="1"/>
      <c r="E101" s="2"/>
      <c r="F101" s="36"/>
      <c r="G101" s="100"/>
      <c r="H101" s="100"/>
      <c r="J101" s="49"/>
    </row>
    <row r="102" spans="1:10" s="11" customFormat="1" ht="18.75">
      <c r="B102" s="34"/>
      <c r="C102" s="51" t="s">
        <v>277</v>
      </c>
      <c r="D102" s="1"/>
      <c r="E102" s="2"/>
      <c r="F102" s="36"/>
      <c r="G102" s="100"/>
      <c r="H102" s="100"/>
      <c r="J102" s="49"/>
    </row>
    <row r="103" spans="1:10" s="11" customFormat="1" ht="18.75">
      <c r="B103" s="34"/>
      <c r="C103" s="51" t="s">
        <v>278</v>
      </c>
      <c r="D103" s="1"/>
      <c r="E103" s="2"/>
      <c r="F103" s="36"/>
      <c r="G103" s="100"/>
      <c r="H103" s="100"/>
      <c r="J103" s="49"/>
    </row>
    <row r="104" spans="1:10" s="11" customFormat="1" ht="18.75">
      <c r="B104" s="34"/>
      <c r="C104" s="51" t="s">
        <v>279</v>
      </c>
      <c r="D104" s="1"/>
      <c r="E104" s="2"/>
      <c r="F104" s="36"/>
      <c r="G104" s="100"/>
      <c r="H104" s="100"/>
      <c r="J104" s="49"/>
    </row>
    <row r="105" spans="1:10" s="11" customFormat="1" ht="18.75">
      <c r="B105" s="34">
        <v>4</v>
      </c>
      <c r="C105" s="51" t="s">
        <v>342</v>
      </c>
      <c r="D105" s="1"/>
      <c r="E105" s="2"/>
      <c r="F105" s="36"/>
      <c r="G105" s="100"/>
      <c r="H105" s="100"/>
      <c r="J105" s="49"/>
    </row>
    <row r="106" spans="1:10" s="11" customFormat="1" ht="18.75">
      <c r="B106" s="34"/>
      <c r="C106" s="51" t="s">
        <v>343</v>
      </c>
      <c r="D106" s="1"/>
      <c r="E106" s="2"/>
      <c r="F106" s="36"/>
      <c r="G106" s="100"/>
      <c r="H106" s="100"/>
      <c r="J106" s="49"/>
    </row>
    <row r="107" spans="1:10" s="11" customFormat="1" ht="18.75">
      <c r="B107" s="34"/>
      <c r="C107" s="51" t="s">
        <v>344</v>
      </c>
      <c r="D107" s="1"/>
      <c r="E107" s="2"/>
      <c r="F107" s="36"/>
      <c r="G107" s="100"/>
      <c r="H107" s="100"/>
      <c r="J107" s="49"/>
    </row>
    <row r="108" spans="1:10" s="11" customFormat="1" ht="18.75">
      <c r="B108" s="34"/>
      <c r="C108" s="51" t="s">
        <v>345</v>
      </c>
      <c r="D108" s="1"/>
      <c r="E108" s="2"/>
      <c r="F108" s="36"/>
      <c r="G108" s="100"/>
      <c r="H108" s="100"/>
      <c r="J108" s="49"/>
    </row>
    <row r="109" spans="1:10" s="11" customFormat="1" ht="18.75">
      <c r="B109" s="34">
        <v>5</v>
      </c>
      <c r="C109" s="51" t="s">
        <v>88</v>
      </c>
      <c r="D109" s="1"/>
      <c r="E109" s="2"/>
      <c r="F109" s="36"/>
      <c r="G109" s="100"/>
      <c r="H109" s="100"/>
      <c r="J109" s="49"/>
    </row>
    <row r="110" spans="1:10" s="11" customFormat="1" ht="18.75">
      <c r="B110" s="34"/>
      <c r="C110" s="51" t="s">
        <v>78</v>
      </c>
      <c r="D110" s="1"/>
      <c r="E110" s="2"/>
      <c r="F110" s="36"/>
      <c r="G110" s="100"/>
      <c r="H110" s="100"/>
      <c r="J110" s="49"/>
    </row>
    <row r="111" spans="1:10" ht="18.75">
      <c r="A111" s="10"/>
      <c r="B111" s="34">
        <v>6</v>
      </c>
      <c r="C111" s="51" t="s">
        <v>204</v>
      </c>
    </row>
    <row r="112" spans="1:10" ht="18.75">
      <c r="A112" s="10"/>
      <c r="B112" s="34">
        <v>7</v>
      </c>
      <c r="C112" s="51" t="s">
        <v>205</v>
      </c>
    </row>
    <row r="113" spans="1:8" ht="18.75">
      <c r="A113" s="10"/>
      <c r="B113" s="34">
        <v>8</v>
      </c>
      <c r="C113" s="51" t="s">
        <v>270</v>
      </c>
    </row>
    <row r="114" spans="1:8" ht="18.75">
      <c r="A114" s="10"/>
      <c r="B114" s="34">
        <v>9</v>
      </c>
      <c r="C114" s="51" t="s">
        <v>206</v>
      </c>
    </row>
    <row r="115" spans="1:8">
      <c r="A115" s="34"/>
      <c r="B115" s="10"/>
      <c r="C115" s="10"/>
      <c r="D115" s="10"/>
      <c r="E115" s="10"/>
      <c r="F115" s="10"/>
      <c r="G115" s="10"/>
      <c r="H115" s="10"/>
    </row>
  </sheetData>
  <phoneticPr fontId="0" type="noConversion"/>
  <pageMargins left="0.75" right="0.75" top="1" bottom="1" header="0.5" footer="0.5"/>
  <pageSetup scale="3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39997558519241921"/>
  </sheetPr>
  <dimension ref="A1:AM110"/>
  <sheetViews>
    <sheetView view="pageBreakPreview" zoomScale="70" zoomScaleSheetLayoutView="70" workbookViewId="0">
      <selection activeCell="C1" sqref="C1"/>
    </sheetView>
  </sheetViews>
  <sheetFormatPr defaultColWidth="9.140625" defaultRowHeight="15.75"/>
  <cols>
    <col min="1" max="1" width="7.42578125" style="6" customWidth="1"/>
    <col min="2" max="2" width="20.28515625" style="6" bestFit="1" customWidth="1"/>
    <col min="3" max="3" width="69.85546875" style="7" customWidth="1"/>
    <col min="4" max="4" width="17.28515625" style="7" customWidth="1"/>
    <col min="5" max="5" width="37" style="141" customWidth="1"/>
    <col min="6" max="6" width="17.7109375" style="106" customWidth="1"/>
    <col min="7" max="7" width="19.85546875" style="106" customWidth="1"/>
    <col min="8" max="8" width="17" style="100" customWidth="1"/>
    <col min="9" max="9" width="11.7109375" style="79" bestFit="1" customWidth="1"/>
    <col min="10" max="10" width="0" style="10" hidden="1" customWidth="1"/>
    <col min="11" max="11" width="3.140625" style="20" customWidth="1"/>
    <col min="12" max="12" width="15.7109375" style="10" bestFit="1" customWidth="1"/>
    <col min="13" max="13" width="15" style="10" bestFit="1" customWidth="1"/>
    <col min="14" max="16384" width="9.140625" style="10"/>
  </cols>
  <sheetData>
    <row r="1" spans="1:39" s="11" customFormat="1" ht="22.5" customHeight="1">
      <c r="A1" s="34"/>
      <c r="B1" s="34"/>
      <c r="C1" s="220" t="s">
        <v>101</v>
      </c>
      <c r="D1" s="230"/>
      <c r="E1" s="76"/>
      <c r="F1" s="226"/>
      <c r="G1" s="226"/>
      <c r="H1" s="226"/>
      <c r="I1" s="227"/>
      <c r="K1" s="17"/>
    </row>
    <row r="2" spans="1:39" s="11" customFormat="1" ht="22.5" customHeight="1">
      <c r="A2" s="34"/>
      <c r="B2" s="34"/>
      <c r="C2" s="107" t="s">
        <v>106</v>
      </c>
      <c r="D2" s="230"/>
      <c r="E2" s="76"/>
      <c r="F2" s="226"/>
      <c r="G2" s="226"/>
      <c r="H2" s="226"/>
      <c r="I2" s="227"/>
      <c r="K2" s="17"/>
    </row>
    <row r="3" spans="1:39" s="11" customFormat="1" ht="18.75" customHeight="1">
      <c r="A3" s="34"/>
      <c r="B3" s="34"/>
      <c r="C3" s="24" t="s">
        <v>203</v>
      </c>
      <c r="D3" s="49"/>
      <c r="E3" s="76"/>
      <c r="F3" s="226"/>
      <c r="G3" s="226"/>
      <c r="H3" s="226"/>
      <c r="I3" s="227"/>
      <c r="K3" s="17"/>
    </row>
    <row r="4" spans="1:39" s="11" customFormat="1">
      <c r="A4" s="34"/>
      <c r="B4" s="34"/>
      <c r="C4" s="24"/>
      <c r="D4" s="49"/>
      <c r="E4" s="76"/>
      <c r="F4" s="226"/>
      <c r="G4" s="226"/>
      <c r="H4" s="226"/>
      <c r="I4" s="227"/>
      <c r="K4" s="17"/>
    </row>
    <row r="5" spans="1:39" s="11" customFormat="1">
      <c r="A5" s="34"/>
      <c r="B5" s="55"/>
      <c r="C5" s="222" t="s">
        <v>51</v>
      </c>
      <c r="D5" s="155"/>
      <c r="E5" s="76"/>
      <c r="F5" s="226"/>
      <c r="G5" s="226"/>
      <c r="H5" s="226"/>
      <c r="I5" s="227"/>
      <c r="K5" s="17"/>
    </row>
    <row r="6" spans="1:39" s="11" customFormat="1">
      <c r="A6" s="34"/>
      <c r="B6" s="56"/>
      <c r="C6" s="222" t="s">
        <v>52</v>
      </c>
      <c r="D6" s="155"/>
      <c r="E6" s="76"/>
      <c r="F6" s="226"/>
      <c r="G6" s="226"/>
      <c r="H6" s="226"/>
      <c r="I6" s="227"/>
      <c r="K6" s="17"/>
    </row>
    <row r="7" spans="1:39" s="11" customFormat="1">
      <c r="A7" s="34"/>
      <c r="B7" s="56"/>
      <c r="C7" s="222" t="s">
        <v>53</v>
      </c>
      <c r="D7" s="155"/>
      <c r="E7" s="76"/>
      <c r="F7" s="226"/>
      <c r="G7" s="226"/>
      <c r="H7" s="226"/>
      <c r="I7" s="227"/>
      <c r="K7" s="17"/>
    </row>
    <row r="8" spans="1:39" s="11" customFormat="1">
      <c r="A8" s="34"/>
      <c r="B8" s="56"/>
      <c r="C8" s="222" t="s">
        <v>54</v>
      </c>
      <c r="D8" s="155"/>
      <c r="E8" s="21"/>
      <c r="F8" s="226"/>
      <c r="G8" s="226"/>
      <c r="H8" s="226"/>
      <c r="I8" s="227"/>
      <c r="K8" s="17"/>
    </row>
    <row r="9" spans="1:39" s="11" customFormat="1" ht="16.5" thickBot="1">
      <c r="A9" s="34"/>
      <c r="B9" s="34"/>
      <c r="C9" s="24"/>
      <c r="D9" s="49"/>
      <c r="E9" s="76"/>
      <c r="F9" s="226"/>
      <c r="G9" s="226"/>
      <c r="H9" s="226"/>
      <c r="I9" s="227"/>
      <c r="J9" s="17"/>
      <c r="K9" s="17"/>
    </row>
    <row r="10" spans="1:39" s="60" customFormat="1">
      <c r="A10" s="108" t="s">
        <v>97</v>
      </c>
      <c r="B10" s="57" t="s">
        <v>30</v>
      </c>
      <c r="C10" s="109" t="s">
        <v>1</v>
      </c>
      <c r="D10" s="58" t="s">
        <v>2</v>
      </c>
      <c r="E10" s="59" t="s">
        <v>90</v>
      </c>
      <c r="F10" s="110" t="s">
        <v>3</v>
      </c>
      <c r="G10" s="111" t="s">
        <v>98</v>
      </c>
      <c r="H10" s="83" t="s">
        <v>4</v>
      </c>
      <c r="I10" s="168"/>
      <c r="J10" s="10"/>
      <c r="K10" s="139"/>
    </row>
    <row r="11" spans="1:39" s="60" customFormat="1">
      <c r="A11" s="311"/>
      <c r="B11" s="312"/>
      <c r="C11" s="313"/>
      <c r="D11" s="314"/>
      <c r="E11" s="315"/>
      <c r="F11" s="316"/>
      <c r="G11" s="46" t="s">
        <v>8</v>
      </c>
      <c r="H11" s="317"/>
      <c r="I11" s="168"/>
      <c r="J11" s="10"/>
      <c r="K11" s="139"/>
    </row>
    <row r="12" spans="1:39" s="60" customFormat="1">
      <c r="A12" s="112"/>
      <c r="B12" s="42"/>
      <c r="C12" s="63" t="s">
        <v>7</v>
      </c>
      <c r="D12" s="19"/>
      <c r="E12" s="12"/>
      <c r="F12" s="14"/>
      <c r="H12" s="113"/>
      <c r="I12" s="231"/>
      <c r="K12" s="139"/>
    </row>
    <row r="13" spans="1:39" s="11" customFormat="1">
      <c r="A13" s="61"/>
      <c r="B13" s="62"/>
      <c r="C13" s="63" t="s">
        <v>6</v>
      </c>
      <c r="D13" s="19"/>
      <c r="E13" s="12"/>
      <c r="F13" s="14"/>
      <c r="G13" s="114"/>
      <c r="H13" s="84"/>
      <c r="I13" s="227"/>
      <c r="J13" s="137"/>
      <c r="K13" s="74"/>
      <c r="L13" s="137"/>
      <c r="M13" s="137"/>
      <c r="N13" s="137"/>
      <c r="O13" s="137"/>
    </row>
    <row r="14" spans="1:39" s="11" customFormat="1">
      <c r="A14" s="41">
        <v>1</v>
      </c>
      <c r="B14" s="64" t="s">
        <v>128</v>
      </c>
      <c r="C14" s="64" t="s">
        <v>131</v>
      </c>
      <c r="D14" s="43" t="s">
        <v>24</v>
      </c>
      <c r="E14" s="65" t="str">
        <f>+VLOOKUP(B14,'[1]NSE Listed companies'!$D$2:$H$1842,5,0)</f>
        <v>PHARMACEUTICALS</v>
      </c>
      <c r="F14" s="115">
        <v>8300</v>
      </c>
      <c r="G14" s="116">
        <v>41.537350000000004</v>
      </c>
      <c r="H14" s="134">
        <f>(G14/$G$79)*100</f>
        <v>8.0050494972696402</v>
      </c>
      <c r="I14" s="227"/>
      <c r="J14" s="137"/>
      <c r="K14" s="74"/>
      <c r="L14" s="137"/>
      <c r="M14" s="137"/>
      <c r="N14" s="137"/>
      <c r="O14" s="137"/>
    </row>
    <row r="15" spans="1:39" s="11" customFormat="1">
      <c r="A15" s="41">
        <f>1+A14</f>
        <v>2</v>
      </c>
      <c r="B15" s="64" t="s">
        <v>208</v>
      </c>
      <c r="C15" s="64" t="s">
        <v>216</v>
      </c>
      <c r="D15" s="43" t="s">
        <v>24</v>
      </c>
      <c r="E15" s="65" t="str">
        <f>+VLOOKUP(B15,'[1]NSE Listed companies'!$D$2:$H$1842,5,0)</f>
        <v>TELECOM - SERVICES</v>
      </c>
      <c r="F15" s="115">
        <v>9700</v>
      </c>
      <c r="G15" s="116">
        <v>40.832149999999999</v>
      </c>
      <c r="H15" s="134">
        <f t="shared" ref="H15:H35" si="0">(G15/$G$79)*100</f>
        <v>7.8691438387364254</v>
      </c>
      <c r="I15" s="227"/>
      <c r="J15" s="74"/>
      <c r="K15" s="147"/>
      <c r="L15" s="137"/>
      <c r="M15" s="137"/>
      <c r="N15" s="137"/>
      <c r="O15" s="74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s="11" customFormat="1">
      <c r="A16" s="41">
        <f t="shared" ref="A16:A35" si="1">1+A15</f>
        <v>3</v>
      </c>
      <c r="B16" s="64" t="s">
        <v>209</v>
      </c>
      <c r="C16" s="64" t="s">
        <v>217</v>
      </c>
      <c r="D16" s="43" t="s">
        <v>24</v>
      </c>
      <c r="E16" s="65" t="str">
        <f>+VLOOKUP(B16,'[1]NSE Listed companies'!$D$2:$H$1842,5,0)</f>
        <v>TRADING</v>
      </c>
      <c r="F16" s="115">
        <v>12550</v>
      </c>
      <c r="G16" s="116">
        <v>37.286050000000003</v>
      </c>
      <c r="H16" s="134">
        <f t="shared" si="0"/>
        <v>7.1857418879074046</v>
      </c>
      <c r="I16" s="227"/>
      <c r="J16" s="74"/>
      <c r="K16" s="147"/>
      <c r="L16" s="137"/>
      <c r="M16" s="137"/>
      <c r="N16" s="137"/>
      <c r="O16" s="74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s="11" customFormat="1">
      <c r="A17" s="41">
        <f t="shared" si="1"/>
        <v>4</v>
      </c>
      <c r="B17" s="64" t="s">
        <v>141</v>
      </c>
      <c r="C17" s="64" t="s">
        <v>142</v>
      </c>
      <c r="D17" s="43" t="s">
        <v>24</v>
      </c>
      <c r="E17" s="65" t="str">
        <f>+VLOOKUP(B17,'[1]NSE Listed companies'!$D$2:$H$1842,5,0)</f>
        <v>PHARMACEUTICALS</v>
      </c>
      <c r="F17" s="115">
        <v>2300</v>
      </c>
      <c r="G17" s="116">
        <v>37.1128</v>
      </c>
      <c r="H17" s="134">
        <f t="shared" si="0"/>
        <v>7.1523532671744494</v>
      </c>
      <c r="I17" s="227"/>
      <c r="J17" s="74"/>
      <c r="K17" s="147"/>
      <c r="L17" s="137"/>
      <c r="M17" s="137"/>
      <c r="N17" s="137"/>
      <c r="O17" s="74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s="11" customFormat="1">
      <c r="A18" s="41">
        <f t="shared" si="1"/>
        <v>5</v>
      </c>
      <c r="B18" s="64" t="s">
        <v>210</v>
      </c>
      <c r="C18" s="64" t="s">
        <v>218</v>
      </c>
      <c r="D18" s="43" t="s">
        <v>24</v>
      </c>
      <c r="E18" s="65" t="str">
        <f>+VLOOKUP(B18,'[1]NSE Listed companies'!$D$2:$H$1842,5,0)</f>
        <v>CONSUMER NON DURABLES</v>
      </c>
      <c r="F18" s="115">
        <v>6900</v>
      </c>
      <c r="G18" s="116">
        <v>35.593649999999997</v>
      </c>
      <c r="H18" s="134">
        <f t="shared" si="0"/>
        <v>6.8595837249726195</v>
      </c>
      <c r="I18" s="227"/>
      <c r="J18" s="74"/>
      <c r="K18" s="147"/>
      <c r="L18" s="137"/>
      <c r="M18" s="137"/>
      <c r="N18" s="137"/>
      <c r="O18" s="74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s="11" customFormat="1">
      <c r="A19" s="41">
        <f t="shared" si="1"/>
        <v>6</v>
      </c>
      <c r="B19" s="64" t="s">
        <v>120</v>
      </c>
      <c r="C19" s="64" t="s">
        <v>121</v>
      </c>
      <c r="D19" s="43" t="s">
        <v>24</v>
      </c>
      <c r="E19" s="65" t="str">
        <f>+VLOOKUP(B19,'[1]NSE Listed companies'!$D$2:$H$1842,5,0)</f>
        <v>CHEMICALS</v>
      </c>
      <c r="F19" s="115">
        <v>11800</v>
      </c>
      <c r="G19" s="116">
        <v>33.984000000000002</v>
      </c>
      <c r="H19" s="134">
        <f t="shared" si="0"/>
        <v>6.5493730850719025</v>
      </c>
      <c r="I19" s="227"/>
      <c r="J19" s="74"/>
      <c r="K19" s="147"/>
      <c r="L19" s="137"/>
      <c r="M19" s="137"/>
      <c r="N19" s="137"/>
      <c r="O19" s="74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s="11" customFormat="1">
      <c r="A20" s="41">
        <f t="shared" si="1"/>
        <v>7</v>
      </c>
      <c r="B20" s="64" t="s">
        <v>177</v>
      </c>
      <c r="C20" s="64" t="s">
        <v>178</v>
      </c>
      <c r="D20" s="43" t="s">
        <v>24</v>
      </c>
      <c r="E20" s="65" t="str">
        <f>+VLOOKUP(B20,'[1]NSE Listed companies'!$D$2:$H$1842,5,0)</f>
        <v>PHARMACEUTICALS</v>
      </c>
      <c r="F20" s="115">
        <v>170</v>
      </c>
      <c r="G20" s="116">
        <v>28.027815</v>
      </c>
      <c r="H20" s="134">
        <f t="shared" si="0"/>
        <v>5.4015012121696842</v>
      </c>
      <c r="I20" s="227"/>
      <c r="J20" s="137"/>
      <c r="K20" s="147"/>
      <c r="L20" s="137"/>
      <c r="M20" s="137"/>
      <c r="N20" s="137"/>
      <c r="O20" s="137"/>
    </row>
    <row r="21" spans="1:39" s="11" customFormat="1">
      <c r="A21" s="41">
        <f t="shared" si="1"/>
        <v>8</v>
      </c>
      <c r="B21" s="64" t="s">
        <v>155</v>
      </c>
      <c r="C21" s="64" t="s">
        <v>156</v>
      </c>
      <c r="D21" s="43" t="s">
        <v>24</v>
      </c>
      <c r="E21" s="65" t="str">
        <f>+VLOOKUP(B21,'[1]NSE Listed companies'!$D$2:$H$1842,5,0)</f>
        <v>PESTICIDES</v>
      </c>
      <c r="F21" s="115">
        <v>1350</v>
      </c>
      <c r="G21" s="116">
        <v>26.61525</v>
      </c>
      <c r="H21" s="134">
        <f t="shared" si="0"/>
        <v>5.129272657793666</v>
      </c>
      <c r="I21" s="227"/>
      <c r="J21" s="74"/>
      <c r="K21" s="147"/>
      <c r="L21" s="137"/>
      <c r="M21" s="137"/>
      <c r="N21" s="137"/>
      <c r="O21" s="74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s="11" customFormat="1">
      <c r="A22" s="41">
        <f t="shared" si="1"/>
        <v>9</v>
      </c>
      <c r="B22" s="64" t="s">
        <v>226</v>
      </c>
      <c r="C22" s="64" t="s">
        <v>236</v>
      </c>
      <c r="D22" s="43" t="s">
        <v>24</v>
      </c>
      <c r="E22" s="65" t="str">
        <f>+VLOOKUP(B22,'[1]NSE Listed companies'!$D$2:$H$1842,5,0)</f>
        <v>HEALTHCARE SERVICES</v>
      </c>
      <c r="F22" s="115">
        <v>1150</v>
      </c>
      <c r="G22" s="116">
        <v>24.702575</v>
      </c>
      <c r="H22" s="134">
        <f t="shared" si="0"/>
        <v>4.7606632484984122</v>
      </c>
      <c r="I22" s="227"/>
      <c r="J22" s="74"/>
      <c r="K22" s="147"/>
      <c r="L22" s="137"/>
      <c r="M22" s="137"/>
      <c r="N22" s="137"/>
      <c r="O22" s="74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s="11" customFormat="1">
      <c r="A23" s="41">
        <f t="shared" si="1"/>
        <v>10</v>
      </c>
      <c r="B23" s="64" t="s">
        <v>211</v>
      </c>
      <c r="C23" s="64" t="s">
        <v>219</v>
      </c>
      <c r="D23" s="43" t="s">
        <v>24</v>
      </c>
      <c r="E23" s="65" t="str">
        <f>+VLOOKUP(B23,'[1]NSE Listed companies'!$D$2:$H$1842,5,0)</f>
        <v>CONSTRUCTION</v>
      </c>
      <c r="F23" s="115">
        <v>8950</v>
      </c>
      <c r="G23" s="116">
        <v>22.540575</v>
      </c>
      <c r="H23" s="134">
        <f t="shared" si="0"/>
        <v>4.3440040968410019</v>
      </c>
      <c r="I23" s="227"/>
      <c r="J23" s="74"/>
      <c r="K23" s="147"/>
      <c r="L23" s="137"/>
      <c r="M23" s="137"/>
      <c r="N23" s="137"/>
      <c r="O23" s="74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s="11" customFormat="1">
      <c r="A24" s="41">
        <f t="shared" si="1"/>
        <v>11</v>
      </c>
      <c r="B24" s="64" t="s">
        <v>246</v>
      </c>
      <c r="C24" s="64" t="s">
        <v>248</v>
      </c>
      <c r="D24" s="43" t="s">
        <v>24</v>
      </c>
      <c r="E24" s="65" t="str">
        <f>+VLOOKUP(B24,'[1]NSE Listed companies'!$D$2:$H$1842,5,0)</f>
        <v>SOFTWARE</v>
      </c>
      <c r="F24" s="115">
        <v>895</v>
      </c>
      <c r="G24" s="116">
        <v>22.306084999999999</v>
      </c>
      <c r="H24" s="134">
        <f t="shared" si="0"/>
        <v>4.2988133454662805</v>
      </c>
      <c r="I24" s="227"/>
      <c r="J24" s="74"/>
      <c r="K24" s="147"/>
      <c r="L24" s="137"/>
      <c r="M24" s="137"/>
      <c r="N24" s="137"/>
      <c r="O24" s="74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s="11" customFormat="1">
      <c r="A25" s="41">
        <f t="shared" si="1"/>
        <v>12</v>
      </c>
      <c r="B25" s="64" t="s">
        <v>129</v>
      </c>
      <c r="C25" s="64" t="s">
        <v>134</v>
      </c>
      <c r="D25" s="43" t="s">
        <v>24</v>
      </c>
      <c r="E25" s="65" t="str">
        <f>+VLOOKUP(B25,'[1]NSE Listed companies'!$D$2:$H$1842,5,0)</f>
        <v>INDUSTRIAL PRODUCTS</v>
      </c>
      <c r="F25" s="115">
        <v>500</v>
      </c>
      <c r="G25" s="116">
        <v>20.650500000000001</v>
      </c>
      <c r="H25" s="134">
        <f t="shared" si="0"/>
        <v>3.9797501439876801</v>
      </c>
      <c r="I25" s="227"/>
      <c r="J25" s="74"/>
      <c r="K25" s="147"/>
      <c r="L25" s="137"/>
      <c r="M25" s="137"/>
      <c r="N25" s="137"/>
      <c r="O25" s="74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s="11" customFormat="1">
      <c r="A26" s="41">
        <f t="shared" si="1"/>
        <v>13</v>
      </c>
      <c r="B26" s="64" t="s">
        <v>164</v>
      </c>
      <c r="C26" s="64" t="s">
        <v>166</v>
      </c>
      <c r="D26" s="43" t="s">
        <v>24</v>
      </c>
      <c r="E26" s="65" t="str">
        <f>+VLOOKUP(B26,'[1]NSE Listed companies'!$D$2:$H$1842,5,0)</f>
        <v>PHARMACEUTICALS</v>
      </c>
      <c r="F26" s="115">
        <v>4000</v>
      </c>
      <c r="G26" s="116">
        <v>19.306000000000001</v>
      </c>
      <c r="H26" s="134">
        <f t="shared" si="0"/>
        <v>3.7206390295550307</v>
      </c>
      <c r="I26" s="227"/>
      <c r="J26" s="74"/>
      <c r="K26" s="147"/>
      <c r="L26" s="137"/>
      <c r="M26" s="137"/>
      <c r="N26" s="137"/>
      <c r="O26" s="74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s="11" customFormat="1">
      <c r="A27" s="41">
        <f t="shared" si="1"/>
        <v>14</v>
      </c>
      <c r="B27" s="64" t="s">
        <v>228</v>
      </c>
      <c r="C27" s="64" t="s">
        <v>238</v>
      </c>
      <c r="D27" s="43" t="s">
        <v>24</v>
      </c>
      <c r="E27" s="65" t="str">
        <f>+VLOOKUP(B27,'[1]NSE Listed companies'!$D$2:$H$1842,5,0)</f>
        <v>MEDIA &amp; ENTERTAINMENT</v>
      </c>
      <c r="F27" s="115">
        <v>4100</v>
      </c>
      <c r="G27" s="116">
        <v>19.091650000000001</v>
      </c>
      <c r="H27" s="134">
        <f t="shared" si="0"/>
        <v>3.6793296451157307</v>
      </c>
      <c r="I27" s="227"/>
      <c r="J27" s="74"/>
      <c r="K27" s="147"/>
      <c r="L27" s="137"/>
      <c r="M27" s="137"/>
      <c r="N27" s="137"/>
      <c r="O27" s="74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s="11" customFormat="1">
      <c r="A28" s="41">
        <f t="shared" si="1"/>
        <v>15</v>
      </c>
      <c r="B28" s="64" t="s">
        <v>213</v>
      </c>
      <c r="C28" s="64" t="s">
        <v>221</v>
      </c>
      <c r="D28" s="43" t="s">
        <v>24</v>
      </c>
      <c r="E28" s="65" t="str">
        <f>+VLOOKUP(B28,'[1]NSE Listed companies'!$D$2:$H$1842,5,0)</f>
        <v>FINANCE</v>
      </c>
      <c r="F28" s="115">
        <v>2900</v>
      </c>
      <c r="G28" s="116">
        <v>17.753799999999998</v>
      </c>
      <c r="H28" s="134">
        <f t="shared" si="0"/>
        <v>3.4215001141051533</v>
      </c>
      <c r="I28" s="227"/>
      <c r="J28" s="74"/>
      <c r="K28" s="147"/>
      <c r="L28" s="137"/>
      <c r="M28" s="137"/>
      <c r="N28" s="137"/>
      <c r="O28" s="74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s="11" customFormat="1">
      <c r="A29" s="41">
        <f t="shared" si="1"/>
        <v>16</v>
      </c>
      <c r="B29" s="64" t="s">
        <v>169</v>
      </c>
      <c r="C29" s="64" t="s">
        <v>173</v>
      </c>
      <c r="D29" s="43" t="s">
        <v>24</v>
      </c>
      <c r="E29" s="65" t="str">
        <f>+VLOOKUP(B29,'[1]NSE Listed companies'!$D$2:$H$1842,5,0)</f>
        <v>PETROLEUM PRODUCTS</v>
      </c>
      <c r="F29" s="115">
        <v>750</v>
      </c>
      <c r="G29" s="116">
        <v>16.757625000000001</v>
      </c>
      <c r="H29" s="134">
        <f t="shared" si="0"/>
        <v>3.2295179538820635</v>
      </c>
      <c r="I29" s="227"/>
      <c r="J29" s="74"/>
      <c r="K29" s="147"/>
      <c r="L29" s="137"/>
      <c r="M29" s="137"/>
      <c r="N29" s="137"/>
      <c r="O29" s="74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s="11" customFormat="1">
      <c r="A30" s="41">
        <f t="shared" si="1"/>
        <v>17</v>
      </c>
      <c r="B30" s="64" t="s">
        <v>122</v>
      </c>
      <c r="C30" s="64" t="s">
        <v>123</v>
      </c>
      <c r="D30" s="43" t="s">
        <v>24</v>
      </c>
      <c r="E30" s="65" t="str">
        <f>+VLOOKUP(B30,'[1]NSE Listed companies'!$D$2:$H$1842,5,0)</f>
        <v>CHEMICALS</v>
      </c>
      <c r="F30" s="115">
        <v>1544</v>
      </c>
      <c r="G30" s="116">
        <v>15.670828</v>
      </c>
      <c r="H30" s="134">
        <f t="shared" si="0"/>
        <v>3.0200711842040708</v>
      </c>
      <c r="I30" s="227"/>
      <c r="J30" s="74"/>
      <c r="K30" s="147"/>
      <c r="L30" s="137"/>
      <c r="M30" s="137"/>
      <c r="N30" s="137"/>
      <c r="O30" s="74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s="11" customFormat="1">
      <c r="A31" s="41">
        <f t="shared" si="1"/>
        <v>18</v>
      </c>
      <c r="B31" s="64" t="s">
        <v>247</v>
      </c>
      <c r="C31" s="64" t="s">
        <v>249</v>
      </c>
      <c r="D31" s="43" t="s">
        <v>24</v>
      </c>
      <c r="E31" s="65" t="str">
        <f>+VLOOKUP(B31,'[1]NSE Listed companies'!$D$2:$H$1842,5,0)</f>
        <v>AEROSPACE &amp; DEFENSE</v>
      </c>
      <c r="F31" s="115">
        <v>1850</v>
      </c>
      <c r="G31" s="116">
        <v>14.912850000000001</v>
      </c>
      <c r="H31" s="134">
        <f t="shared" si="0"/>
        <v>2.8739941858437654</v>
      </c>
      <c r="I31" s="227"/>
      <c r="J31" s="74"/>
      <c r="K31" s="147"/>
      <c r="L31" s="137"/>
      <c r="M31" s="137"/>
      <c r="N31" s="137"/>
      <c r="O31" s="74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s="11" customFormat="1">
      <c r="A32" s="41">
        <f t="shared" si="1"/>
        <v>19</v>
      </c>
      <c r="B32" s="64" t="s">
        <v>126</v>
      </c>
      <c r="C32" s="64" t="s">
        <v>135</v>
      </c>
      <c r="D32" s="43" t="s">
        <v>24</v>
      </c>
      <c r="E32" s="65" t="str">
        <f>+VLOOKUP(B32,'[1]NSE Listed companies'!$D$2:$H$1842,5,0)</f>
        <v>PHARMACEUTICALS</v>
      </c>
      <c r="F32" s="115">
        <v>450</v>
      </c>
      <c r="G32" s="116">
        <v>13.715775000000001</v>
      </c>
      <c r="H32" s="134">
        <f t="shared" si="0"/>
        <v>2.6432947159222597</v>
      </c>
      <c r="I32" s="227"/>
      <c r="J32" s="74"/>
      <c r="K32" s="147"/>
      <c r="L32" s="137"/>
      <c r="M32" s="137"/>
      <c r="N32" s="137"/>
      <c r="O32" s="74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s="11" customFormat="1">
      <c r="A33" s="41">
        <f t="shared" si="1"/>
        <v>20</v>
      </c>
      <c r="B33" s="64" t="s">
        <v>214</v>
      </c>
      <c r="C33" s="64" t="s">
        <v>222</v>
      </c>
      <c r="D33" s="43" t="s">
        <v>24</v>
      </c>
      <c r="E33" s="65" t="str">
        <f>+VLOOKUP(B33,'[1]NSE Listed companies'!$D$2:$H$1842,5,0)</f>
        <v>CONSUMER DURABLES</v>
      </c>
      <c r="F33" s="115">
        <v>4600</v>
      </c>
      <c r="G33" s="116">
        <v>13.4481</v>
      </c>
      <c r="H33" s="134">
        <f t="shared" si="0"/>
        <v>2.5917085741924275</v>
      </c>
      <c r="I33" s="227"/>
      <c r="J33" s="74"/>
      <c r="K33" s="147"/>
      <c r="L33" s="137"/>
      <c r="M33" s="137"/>
      <c r="N33" s="137"/>
      <c r="O33" s="74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s="11" customFormat="1">
      <c r="A34" s="41">
        <f t="shared" si="1"/>
        <v>21</v>
      </c>
      <c r="B34" s="64" t="s">
        <v>232</v>
      </c>
      <c r="C34" s="64" t="s">
        <v>242</v>
      </c>
      <c r="D34" s="43" t="s">
        <v>24</v>
      </c>
      <c r="E34" s="65" t="str">
        <f>+VLOOKUP(B34,'[1]NSE Listed companies'!$D$2:$H$1842,5,0)</f>
        <v>SOFTWARE</v>
      </c>
      <c r="F34" s="115">
        <v>1200</v>
      </c>
      <c r="G34" s="116">
        <v>9.5009999999999994</v>
      </c>
      <c r="H34" s="134">
        <f t="shared" si="0"/>
        <v>1.8310261794158469</v>
      </c>
      <c r="I34" s="227"/>
      <c r="J34" s="74"/>
      <c r="K34" s="147"/>
      <c r="L34" s="137"/>
      <c r="M34" s="137"/>
      <c r="N34" s="137"/>
      <c r="O34" s="74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s="11" customFormat="1">
      <c r="A35" s="41">
        <f t="shared" si="1"/>
        <v>22</v>
      </c>
      <c r="B35" s="64" t="s">
        <v>183</v>
      </c>
      <c r="C35" s="64" t="s">
        <v>184</v>
      </c>
      <c r="D35" s="43" t="s">
        <v>24</v>
      </c>
      <c r="E35" s="65" t="str">
        <f>+VLOOKUP(B35,'[1]NSE Listed companies'!$D$2:$H$1842,5,0)</f>
        <v>TRANSPORTATION</v>
      </c>
      <c r="F35" s="115">
        <v>2000</v>
      </c>
      <c r="G35" s="116">
        <v>6.835</v>
      </c>
      <c r="H35" s="134">
        <f t="shared" si="0"/>
        <v>1.3172364947171156</v>
      </c>
      <c r="I35" s="227"/>
      <c r="J35" s="74"/>
      <c r="K35" s="147"/>
      <c r="L35" s="137"/>
      <c r="M35" s="137"/>
      <c r="N35" s="137"/>
      <c r="O35" s="74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s="11" customFormat="1">
      <c r="A36" s="41"/>
      <c r="B36" s="64"/>
      <c r="C36" s="64"/>
      <c r="D36" s="43"/>
      <c r="E36" s="65"/>
      <c r="F36" s="115"/>
      <c r="G36" s="116"/>
      <c r="H36" s="134"/>
      <c r="I36" s="227"/>
      <c r="J36" s="74"/>
      <c r="K36" s="147"/>
      <c r="L36" s="137"/>
      <c r="M36" s="137"/>
      <c r="N36" s="137"/>
      <c r="O36" s="74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s="11" customFormat="1">
      <c r="A37" s="41"/>
      <c r="B37" s="64"/>
      <c r="C37" s="64"/>
      <c r="D37" s="43"/>
      <c r="E37" s="65"/>
      <c r="F37" s="115"/>
      <c r="G37" s="116"/>
      <c r="H37" s="134"/>
      <c r="I37" s="227"/>
      <c r="J37" s="74"/>
      <c r="K37" s="147"/>
      <c r="L37" s="137"/>
      <c r="M37" s="137"/>
      <c r="N37" s="137"/>
      <c r="O37" s="74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s="11" customFormat="1">
      <c r="A38" s="41"/>
      <c r="B38" s="64"/>
      <c r="C38" s="64"/>
      <c r="D38" s="43"/>
      <c r="E38" s="65"/>
      <c r="F38" s="115"/>
      <c r="G38" s="116"/>
      <c r="H38" s="134"/>
      <c r="I38" s="227"/>
      <c r="J38" s="74"/>
      <c r="K38" s="147"/>
      <c r="L38" s="137"/>
      <c r="M38" s="137"/>
      <c r="N38" s="137"/>
      <c r="O38" s="74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s="11" customFormat="1">
      <c r="A39" s="41"/>
      <c r="B39" s="64"/>
      <c r="C39" s="64"/>
      <c r="D39" s="43"/>
      <c r="E39" s="65"/>
      <c r="F39" s="115"/>
      <c r="G39" s="116"/>
      <c r="H39" s="134"/>
      <c r="I39" s="227"/>
      <c r="J39" s="74"/>
      <c r="K39" s="147"/>
      <c r="L39" s="137"/>
      <c r="M39" s="137"/>
      <c r="N39" s="137"/>
      <c r="O39" s="74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s="11" customFormat="1">
      <c r="A40" s="41"/>
      <c r="B40" s="64"/>
      <c r="C40" s="64"/>
      <c r="D40" s="43"/>
      <c r="E40" s="65"/>
      <c r="F40" s="115"/>
      <c r="G40" s="263"/>
      <c r="H40" s="309"/>
      <c r="I40" s="23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s="11" customFormat="1">
      <c r="A41" s="119"/>
      <c r="B41" s="120"/>
      <c r="C41" s="43" t="s">
        <v>139</v>
      </c>
      <c r="D41" s="88"/>
      <c r="E41" s="121"/>
      <c r="F41" s="262"/>
      <c r="G41" s="46">
        <f>SUM(G14:G40)</f>
        <v>518.1814280000001</v>
      </c>
      <c r="H41" s="310">
        <f>SUM(H14:H40)</f>
        <v>99.863568082842662</v>
      </c>
      <c r="I41" s="49"/>
    </row>
    <row r="42" spans="1:39" s="11" customFormat="1">
      <c r="A42" s="86"/>
      <c r="B42" s="70"/>
      <c r="C42" s="12"/>
      <c r="D42" s="19"/>
      <c r="E42" s="12"/>
      <c r="F42" s="14"/>
      <c r="G42" s="100"/>
      <c r="H42" s="123"/>
      <c r="I42" s="7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s="11" customFormat="1">
      <c r="A43" s="124"/>
      <c r="B43" s="70"/>
      <c r="C43" s="70" t="s">
        <v>9</v>
      </c>
      <c r="D43" s="125" t="s">
        <v>10</v>
      </c>
      <c r="E43" s="13" t="s">
        <v>10</v>
      </c>
      <c r="F43" s="126" t="s">
        <v>10</v>
      </c>
      <c r="G43" s="126" t="s">
        <v>10</v>
      </c>
      <c r="H43" s="291" t="s">
        <v>10</v>
      </c>
      <c r="I43" s="7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ht="16.5" thickBot="1">
      <c r="A44" s="86"/>
      <c r="B44" s="42"/>
      <c r="C44" s="43" t="s">
        <v>139</v>
      </c>
      <c r="D44" s="19"/>
      <c r="E44" s="12"/>
      <c r="F44" s="14"/>
      <c r="G44" s="46">
        <f>SUM(G43)</f>
        <v>0</v>
      </c>
      <c r="H44" s="84">
        <f>SUM(H43)</f>
        <v>0</v>
      </c>
    </row>
    <row r="45" spans="1:39" ht="16.5" thickBot="1">
      <c r="A45" s="86"/>
      <c r="B45" s="70"/>
      <c r="C45" s="43" t="s">
        <v>12</v>
      </c>
      <c r="D45" s="19"/>
      <c r="E45" s="12"/>
      <c r="F45" s="14"/>
      <c r="G45" s="136">
        <f>+G41+G44</f>
        <v>518.1814280000001</v>
      </c>
      <c r="H45" s="136">
        <f>+H41+H44</f>
        <v>99.863568082842662</v>
      </c>
    </row>
    <row r="46" spans="1:39">
      <c r="A46" s="86"/>
      <c r="B46" s="70"/>
      <c r="C46" s="43"/>
      <c r="D46" s="19"/>
      <c r="E46" s="12"/>
      <c r="F46" s="14"/>
      <c r="G46" s="116"/>
      <c r="H46" s="37"/>
    </row>
    <row r="47" spans="1:39">
      <c r="A47" s="86"/>
      <c r="B47" s="70"/>
      <c r="C47" s="43" t="s">
        <v>136</v>
      </c>
      <c r="D47" s="19"/>
      <c r="E47" s="12"/>
      <c r="F47" s="14"/>
      <c r="G47" s="116"/>
      <c r="H47" s="37"/>
    </row>
    <row r="48" spans="1:39">
      <c r="A48" s="86"/>
      <c r="B48" s="70"/>
      <c r="C48" s="43" t="s">
        <v>137</v>
      </c>
      <c r="D48" s="125" t="s">
        <v>10</v>
      </c>
      <c r="E48" s="13" t="s">
        <v>10</v>
      </c>
      <c r="F48" s="126" t="s">
        <v>10</v>
      </c>
      <c r="G48" s="140" t="s">
        <v>10</v>
      </c>
      <c r="H48" s="265" t="s">
        <v>10</v>
      </c>
    </row>
    <row r="49" spans="1:10">
      <c r="A49" s="86"/>
      <c r="B49" s="70"/>
      <c r="C49" s="43"/>
      <c r="D49" s="19"/>
      <c r="E49" s="12"/>
      <c r="F49" s="14"/>
      <c r="G49" s="116"/>
      <c r="H49" s="134"/>
    </row>
    <row r="50" spans="1:10">
      <c r="A50" s="86"/>
      <c r="B50" s="70"/>
      <c r="C50" s="43" t="s">
        <v>139</v>
      </c>
      <c r="D50" s="19"/>
      <c r="E50" s="12"/>
      <c r="F50" s="69"/>
      <c r="G50" s="46">
        <f>SUM(G49:G49)</f>
        <v>0</v>
      </c>
      <c r="H50" s="84">
        <f>SUM(H49:H49)</f>
        <v>0</v>
      </c>
    </row>
    <row r="51" spans="1:10">
      <c r="A51" s="86"/>
      <c r="B51" s="70"/>
      <c r="C51" s="43" t="s">
        <v>138</v>
      </c>
      <c r="D51" s="125" t="s">
        <v>10</v>
      </c>
      <c r="E51" s="13" t="s">
        <v>10</v>
      </c>
      <c r="F51" s="126" t="s">
        <v>10</v>
      </c>
      <c r="G51" s="140" t="s">
        <v>10</v>
      </c>
      <c r="H51" s="265" t="s">
        <v>10</v>
      </c>
    </row>
    <row r="52" spans="1:10">
      <c r="A52" s="86"/>
      <c r="B52" s="70"/>
      <c r="C52" s="43"/>
      <c r="D52" s="125"/>
      <c r="E52" s="13"/>
      <c r="F52" s="126"/>
      <c r="G52" s="127"/>
      <c r="H52" s="128"/>
    </row>
    <row r="53" spans="1:10" ht="16.5" thickBot="1">
      <c r="A53" s="86"/>
      <c r="B53" s="70"/>
      <c r="C53" s="43" t="s">
        <v>139</v>
      </c>
      <c r="D53" s="125"/>
      <c r="E53" s="13"/>
      <c r="F53" s="126"/>
      <c r="G53" s="266">
        <f>SUM(G52)</f>
        <v>0</v>
      </c>
      <c r="H53" s="290">
        <f>SUM(H52)</f>
        <v>0</v>
      </c>
    </row>
    <row r="54" spans="1:10" ht="16.5" thickBot="1">
      <c r="A54" s="86"/>
      <c r="B54" s="70"/>
      <c r="C54" s="43" t="s">
        <v>12</v>
      </c>
      <c r="D54" s="125"/>
      <c r="E54" s="13"/>
      <c r="F54" s="126"/>
      <c r="G54" s="136">
        <f>+G50+G53</f>
        <v>0</v>
      </c>
      <c r="H54" s="136">
        <f>+H50+H53</f>
        <v>0</v>
      </c>
      <c r="I54" s="23"/>
      <c r="J54" s="27"/>
    </row>
    <row r="55" spans="1:10">
      <c r="A55" s="86"/>
      <c r="B55" s="70"/>
      <c r="C55" s="43"/>
      <c r="D55" s="19"/>
      <c r="E55" s="12"/>
      <c r="F55" s="14"/>
      <c r="G55" s="260"/>
      <c r="H55" s="37"/>
      <c r="I55" s="23"/>
      <c r="J55" s="27"/>
    </row>
    <row r="56" spans="1:10">
      <c r="A56" s="86"/>
      <c r="B56" s="42"/>
      <c r="C56" s="43" t="s">
        <v>5</v>
      </c>
      <c r="D56" s="71"/>
      <c r="E56" s="129"/>
      <c r="F56" s="126"/>
      <c r="G56" s="127"/>
      <c r="H56" s="131"/>
      <c r="I56" s="23"/>
      <c r="J56" s="27"/>
    </row>
    <row r="57" spans="1:10">
      <c r="A57" s="86"/>
      <c r="B57" s="42"/>
      <c r="C57" s="45" t="s">
        <v>11</v>
      </c>
      <c r="D57" s="71" t="s">
        <v>10</v>
      </c>
      <c r="E57" s="129" t="s">
        <v>10</v>
      </c>
      <c r="F57" s="126" t="s">
        <v>10</v>
      </c>
      <c r="G57" s="127" t="s">
        <v>10</v>
      </c>
      <c r="H57" s="131" t="s">
        <v>10</v>
      </c>
      <c r="I57" s="23"/>
      <c r="J57" s="27"/>
    </row>
    <row r="58" spans="1:10">
      <c r="A58" s="86"/>
      <c r="B58" s="42"/>
      <c r="C58" s="45"/>
      <c r="D58" s="71"/>
      <c r="E58" s="129"/>
      <c r="F58" s="126"/>
      <c r="G58" s="127"/>
      <c r="H58" s="131"/>
      <c r="I58" s="23"/>
      <c r="J58" s="27"/>
    </row>
    <row r="59" spans="1:10">
      <c r="A59" s="86"/>
      <c r="B59" s="42"/>
      <c r="C59" s="43" t="s">
        <v>139</v>
      </c>
      <c r="D59" s="71"/>
      <c r="E59" s="129"/>
      <c r="F59" s="126"/>
      <c r="G59" s="127">
        <f>SUM(G58)</f>
        <v>0</v>
      </c>
      <c r="H59" s="156">
        <f>SUM(H58)</f>
        <v>0</v>
      </c>
      <c r="I59" s="23"/>
      <c r="J59" s="27"/>
    </row>
    <row r="60" spans="1:10">
      <c r="A60" s="86"/>
      <c r="B60" s="42"/>
      <c r="C60" s="70" t="s">
        <v>13</v>
      </c>
      <c r="D60" s="71" t="s">
        <v>10</v>
      </c>
      <c r="E60" s="129" t="s">
        <v>10</v>
      </c>
      <c r="F60" s="126" t="s">
        <v>10</v>
      </c>
      <c r="G60" s="127" t="s">
        <v>10</v>
      </c>
      <c r="H60" s="131" t="s">
        <v>10</v>
      </c>
      <c r="I60" s="23"/>
      <c r="J60" s="27"/>
    </row>
    <row r="61" spans="1:10">
      <c r="A61" s="86"/>
      <c r="B61" s="42"/>
      <c r="C61" s="70"/>
      <c r="D61" s="71"/>
      <c r="E61" s="129"/>
      <c r="F61" s="126"/>
      <c r="G61" s="127"/>
      <c r="H61" s="131"/>
      <c r="I61" s="23"/>
      <c r="J61" s="27"/>
    </row>
    <row r="62" spans="1:10">
      <c r="A62" s="86"/>
      <c r="B62" s="42"/>
      <c r="C62" s="43" t="s">
        <v>139</v>
      </c>
      <c r="D62" s="71"/>
      <c r="E62" s="129"/>
      <c r="F62" s="126"/>
      <c r="G62" s="127">
        <f>SUM(G61)</f>
        <v>0</v>
      </c>
      <c r="H62" s="156">
        <f>SUM(H61)</f>
        <v>0</v>
      </c>
      <c r="I62" s="23"/>
      <c r="J62" s="27"/>
    </row>
    <row r="63" spans="1:10">
      <c r="A63" s="86"/>
      <c r="B63" s="42"/>
      <c r="C63" s="43" t="s">
        <v>14</v>
      </c>
      <c r="D63" s="71" t="s">
        <v>10</v>
      </c>
      <c r="E63" s="129" t="s">
        <v>10</v>
      </c>
      <c r="F63" s="126" t="s">
        <v>10</v>
      </c>
      <c r="G63" s="127" t="s">
        <v>10</v>
      </c>
      <c r="H63" s="131" t="s">
        <v>10</v>
      </c>
      <c r="I63" s="23"/>
      <c r="J63" s="27"/>
    </row>
    <row r="64" spans="1:10">
      <c r="A64" s="86"/>
      <c r="B64" s="42"/>
      <c r="C64" s="43"/>
      <c r="D64" s="71"/>
      <c r="E64" s="129"/>
      <c r="F64" s="126"/>
      <c r="G64" s="127"/>
      <c r="H64" s="131"/>
      <c r="I64" s="23"/>
      <c r="J64" s="27"/>
    </row>
    <row r="65" spans="1:10" ht="16.5" thickBot="1">
      <c r="A65" s="86"/>
      <c r="B65" s="42"/>
      <c r="C65" s="43" t="s">
        <v>139</v>
      </c>
      <c r="D65" s="19"/>
      <c r="E65" s="72"/>
      <c r="F65" s="133"/>
      <c r="G65" s="127">
        <f>SUM(G64)</f>
        <v>0</v>
      </c>
      <c r="H65" s="156">
        <f>SUM(H64)</f>
        <v>0</v>
      </c>
      <c r="I65" s="23"/>
      <c r="J65" s="27"/>
    </row>
    <row r="66" spans="1:10" ht="16.5" thickBot="1">
      <c r="A66" s="86"/>
      <c r="B66" s="42"/>
      <c r="C66" s="43" t="s">
        <v>12</v>
      </c>
      <c r="D66" s="19"/>
      <c r="E66" s="72"/>
      <c r="F66" s="133"/>
      <c r="G66" s="136">
        <f>+G65+G62+G59</f>
        <v>0</v>
      </c>
      <c r="H66" s="136">
        <f>SUM(H58:H65)</f>
        <v>0</v>
      </c>
      <c r="I66" s="23"/>
      <c r="J66" s="27"/>
    </row>
    <row r="67" spans="1:10">
      <c r="A67" s="86"/>
      <c r="B67" s="42"/>
      <c r="C67" s="43"/>
      <c r="D67" s="19"/>
      <c r="E67" s="72"/>
      <c r="F67" s="133"/>
      <c r="G67" s="132"/>
      <c r="H67" s="267"/>
      <c r="I67" s="23"/>
      <c r="J67" s="27"/>
    </row>
    <row r="68" spans="1:10">
      <c r="A68" s="86"/>
      <c r="B68" s="42"/>
      <c r="C68" s="43" t="s">
        <v>15</v>
      </c>
      <c r="D68" s="71"/>
      <c r="E68" s="129"/>
      <c r="F68" s="126"/>
      <c r="G68" s="127"/>
      <c r="H68" s="131"/>
      <c r="I68" s="23"/>
      <c r="J68" s="27"/>
    </row>
    <row r="69" spans="1:10">
      <c r="A69" s="86"/>
      <c r="B69" s="42"/>
      <c r="C69" s="43" t="s">
        <v>89</v>
      </c>
      <c r="D69" s="71" t="s">
        <v>10</v>
      </c>
      <c r="E69" s="129" t="s">
        <v>10</v>
      </c>
      <c r="F69" s="126" t="s">
        <v>10</v>
      </c>
      <c r="G69" s="127" t="s">
        <v>10</v>
      </c>
      <c r="H69" s="131" t="s">
        <v>10</v>
      </c>
      <c r="I69" s="23"/>
      <c r="J69" s="27"/>
    </row>
    <row r="70" spans="1:10" ht="16.5" thickBot="1">
      <c r="A70" s="86"/>
      <c r="B70" s="42"/>
      <c r="C70" s="43"/>
      <c r="D70" s="19"/>
      <c r="E70" s="72"/>
      <c r="F70" s="133"/>
      <c r="G70" s="132"/>
      <c r="H70" s="267"/>
      <c r="I70" s="23"/>
      <c r="J70" s="27"/>
    </row>
    <row r="71" spans="1:10" ht="16.5" thickBot="1">
      <c r="A71" s="86"/>
      <c r="B71" s="42"/>
      <c r="C71" s="43" t="s">
        <v>12</v>
      </c>
      <c r="D71" s="19"/>
      <c r="E71" s="72"/>
      <c r="F71" s="133"/>
      <c r="G71" s="136">
        <f>SUM(G70)</f>
        <v>0</v>
      </c>
      <c r="H71" s="136">
        <f>SUM(H70)</f>
        <v>0</v>
      </c>
      <c r="I71" s="23"/>
      <c r="J71" s="27"/>
    </row>
    <row r="72" spans="1:10">
      <c r="A72" s="86"/>
      <c r="B72" s="42"/>
      <c r="C72" s="43" t="s">
        <v>16</v>
      </c>
      <c r="D72" s="19"/>
      <c r="E72" s="72"/>
      <c r="F72" s="133"/>
      <c r="G72" s="46"/>
      <c r="H72" s="248"/>
      <c r="I72" s="23"/>
      <c r="J72" s="27"/>
    </row>
    <row r="73" spans="1:10">
      <c r="A73" s="86"/>
      <c r="B73" s="42"/>
      <c r="C73" s="43" t="s">
        <v>140</v>
      </c>
      <c r="D73" s="19"/>
      <c r="E73" s="72"/>
      <c r="F73" s="283"/>
      <c r="G73" s="130"/>
      <c r="H73" s="15"/>
      <c r="I73" s="23"/>
      <c r="J73" s="27"/>
    </row>
    <row r="74" spans="1:10">
      <c r="A74" s="86">
        <f>+A35+1</f>
        <v>23</v>
      </c>
      <c r="B74" s="70" t="s">
        <v>224</v>
      </c>
      <c r="C74" s="43" t="s">
        <v>225</v>
      </c>
      <c r="D74" s="19"/>
      <c r="E74" s="65"/>
      <c r="F74" s="283">
        <v>102.5</v>
      </c>
      <c r="G74" s="130">
        <v>10.25</v>
      </c>
      <c r="H74" s="134">
        <f>(G74/$G$79)*100</f>
        <v>1.9753729437966983</v>
      </c>
      <c r="I74" s="23"/>
      <c r="J74" s="27"/>
    </row>
    <row r="75" spans="1:10">
      <c r="A75" s="86"/>
      <c r="B75" s="42"/>
      <c r="C75" s="43"/>
      <c r="D75" s="19"/>
      <c r="E75" s="72"/>
      <c r="F75" s="283"/>
      <c r="G75" s="130"/>
      <c r="H75" s="248"/>
      <c r="I75" s="23"/>
      <c r="J75" s="27"/>
    </row>
    <row r="76" spans="1:10">
      <c r="A76" s="86"/>
      <c r="B76" s="42"/>
      <c r="C76" s="43" t="s">
        <v>100</v>
      </c>
      <c r="D76" s="19"/>
      <c r="E76" s="135"/>
      <c r="F76" s="69"/>
      <c r="G76" s="249">
        <f>G79-G45-G54-G66-G74-G71</f>
        <v>-9.5420693000000938</v>
      </c>
      <c r="H76" s="134">
        <f>(G76/$G$79)*100</f>
        <v>-1.8389410266393451</v>
      </c>
      <c r="I76" s="23"/>
      <c r="J76" s="27"/>
    </row>
    <row r="77" spans="1:10" ht="16.5" thickBot="1">
      <c r="A77" s="86"/>
      <c r="B77" s="42"/>
      <c r="C77" s="43"/>
      <c r="D77" s="19"/>
      <c r="E77" s="135"/>
      <c r="F77" s="69"/>
      <c r="G77" s="249"/>
      <c r="H77" s="134"/>
      <c r="I77" s="23"/>
      <c r="J77" s="27"/>
    </row>
    <row r="78" spans="1:10" ht="16.5" thickBot="1">
      <c r="A78" s="86"/>
      <c r="B78" s="42"/>
      <c r="C78" s="43" t="s">
        <v>12</v>
      </c>
      <c r="D78" s="19"/>
      <c r="E78" s="135"/>
      <c r="F78" s="69"/>
      <c r="G78" s="136">
        <f>+G76+G74</f>
        <v>0.70793069999990621</v>
      </c>
      <c r="H78" s="136">
        <f>+H76+H74</f>
        <v>0.13643191715735314</v>
      </c>
      <c r="I78" s="23"/>
      <c r="J78" s="27"/>
    </row>
    <row r="79" spans="1:10" ht="16.5" thickBot="1">
      <c r="A79" s="243"/>
      <c r="B79" s="244"/>
      <c r="C79" s="245" t="s">
        <v>17</v>
      </c>
      <c r="D79" s="245"/>
      <c r="E79" s="246"/>
      <c r="F79" s="247"/>
      <c r="G79" s="136">
        <v>518.8893587</v>
      </c>
      <c r="H79" s="122">
        <f>+H78+H71+H66+H54+H45</f>
        <v>100.00000000000001</v>
      </c>
      <c r="I79" s="23"/>
      <c r="J79" s="27"/>
    </row>
    <row r="80" spans="1:10">
      <c r="I80" s="23"/>
      <c r="J80" s="27"/>
    </row>
    <row r="81" spans="1:39" s="274" customFormat="1">
      <c r="A81" s="268"/>
      <c r="B81" s="268"/>
      <c r="C81" s="269"/>
      <c r="D81" s="269"/>
      <c r="E81" s="296"/>
      <c r="F81" s="297"/>
      <c r="G81" s="273"/>
      <c r="H81" s="273"/>
      <c r="I81" s="298"/>
      <c r="J81" s="279"/>
    </row>
    <row r="82" spans="1:39" s="11" customFormat="1">
      <c r="A82" s="34"/>
      <c r="B82" s="22"/>
      <c r="C82" s="18" t="s">
        <v>18</v>
      </c>
      <c r="D82" s="18"/>
      <c r="E82" s="27"/>
      <c r="F82" s="105"/>
      <c r="G82" s="105"/>
      <c r="H82" s="102"/>
      <c r="I82" s="227"/>
    </row>
    <row r="83" spans="1:39" s="11" customFormat="1">
      <c r="A83" s="34"/>
      <c r="B83" s="34"/>
      <c r="E83" s="2"/>
      <c r="F83" s="100"/>
      <c r="G83" s="100"/>
      <c r="H83" s="100"/>
      <c r="I83" s="227"/>
    </row>
    <row r="84" spans="1:39" s="11" customFormat="1" ht="18.75">
      <c r="A84" s="34"/>
      <c r="B84" s="143">
        <v>1</v>
      </c>
      <c r="C84" s="51" t="s">
        <v>19</v>
      </c>
      <c r="D84" s="49"/>
      <c r="E84" s="2"/>
      <c r="F84" s="100"/>
      <c r="G84" s="100"/>
      <c r="H84" s="100"/>
      <c r="I84" s="227"/>
    </row>
    <row r="85" spans="1:39" s="11" customFormat="1" ht="18.75">
      <c r="A85" s="34"/>
      <c r="B85" s="50">
        <v>2</v>
      </c>
      <c r="C85" s="144" t="s">
        <v>20</v>
      </c>
      <c r="D85" s="24"/>
      <c r="E85" s="2"/>
      <c r="F85" s="100"/>
      <c r="G85" s="100"/>
      <c r="H85" s="100"/>
      <c r="I85" s="227"/>
    </row>
    <row r="86" spans="1:39" s="11" customFormat="1" ht="18.75">
      <c r="A86" s="34"/>
      <c r="B86" s="50">
        <v>3</v>
      </c>
      <c r="C86" s="51" t="s">
        <v>288</v>
      </c>
      <c r="D86" s="24"/>
      <c r="E86" s="2"/>
      <c r="F86" s="100"/>
      <c r="G86" s="100"/>
      <c r="H86" s="100"/>
      <c r="I86" s="227"/>
      <c r="K86" s="23"/>
    </row>
    <row r="87" spans="1:39" s="17" customFormat="1" ht="18.75">
      <c r="A87" s="22"/>
      <c r="B87" s="50"/>
      <c r="C87" s="51" t="s">
        <v>289</v>
      </c>
      <c r="D87" s="24"/>
      <c r="E87" s="2"/>
      <c r="F87" s="100"/>
      <c r="G87" s="100"/>
      <c r="H87" s="100"/>
      <c r="I87" s="227"/>
      <c r="J87" s="11"/>
    </row>
    <row r="88" spans="1:39" s="11" customFormat="1" ht="18.75">
      <c r="A88" s="34"/>
      <c r="B88" s="50"/>
      <c r="C88" s="51" t="s">
        <v>290</v>
      </c>
      <c r="D88" s="24"/>
      <c r="E88" s="2"/>
      <c r="F88" s="100"/>
      <c r="G88" s="100"/>
      <c r="H88" s="100"/>
      <c r="I88" s="22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s="11" customFormat="1" ht="18.75">
      <c r="B89" s="50"/>
      <c r="C89" s="51" t="s">
        <v>291</v>
      </c>
      <c r="D89" s="24"/>
      <c r="E89" s="2"/>
      <c r="F89" s="100"/>
      <c r="G89" s="100"/>
      <c r="H89" s="100"/>
      <c r="I89" s="227"/>
      <c r="K89" s="17"/>
    </row>
    <row r="90" spans="1:39" s="11" customFormat="1" ht="18.75">
      <c r="B90" s="50"/>
      <c r="C90" s="51" t="s">
        <v>292</v>
      </c>
      <c r="D90" s="24"/>
      <c r="E90" s="2"/>
      <c r="F90" s="100"/>
      <c r="G90" s="100"/>
      <c r="H90" s="100"/>
      <c r="I90" s="227"/>
      <c r="K90" s="17"/>
    </row>
    <row r="91" spans="1:39" s="11" customFormat="1" ht="18.75">
      <c r="B91" s="50"/>
      <c r="C91" s="51" t="s">
        <v>293</v>
      </c>
      <c r="D91" s="24"/>
      <c r="E91" s="2"/>
      <c r="F91" s="100"/>
      <c r="G91" s="100"/>
      <c r="H91" s="100"/>
      <c r="I91" s="227"/>
      <c r="K91" s="17"/>
    </row>
    <row r="92" spans="1:39" s="11" customFormat="1" ht="18.75">
      <c r="B92" s="50">
        <v>4</v>
      </c>
      <c r="C92" s="51" t="s">
        <v>346</v>
      </c>
      <c r="D92" s="24"/>
      <c r="E92" s="2"/>
      <c r="F92" s="101"/>
      <c r="G92" s="101"/>
      <c r="H92" s="100"/>
      <c r="I92" s="227"/>
      <c r="K92" s="17"/>
    </row>
    <row r="93" spans="1:39" s="11" customFormat="1" ht="18.75">
      <c r="B93" s="50"/>
      <c r="C93" s="51" t="s">
        <v>347</v>
      </c>
      <c r="D93" s="24"/>
      <c r="E93" s="2"/>
      <c r="F93" s="101"/>
      <c r="G93" s="101"/>
      <c r="H93" s="100"/>
      <c r="I93" s="227"/>
      <c r="K93" s="17"/>
    </row>
    <row r="94" spans="1:39" s="11" customFormat="1" ht="18.75">
      <c r="B94" s="50"/>
      <c r="C94" s="51" t="s">
        <v>348</v>
      </c>
      <c r="D94" s="24"/>
      <c r="E94" s="2"/>
      <c r="F94" s="101"/>
      <c r="G94" s="101"/>
      <c r="H94" s="100"/>
      <c r="I94" s="227"/>
      <c r="K94" s="17"/>
    </row>
    <row r="95" spans="1:39" s="11" customFormat="1" ht="18.75">
      <c r="B95" s="50"/>
      <c r="C95" s="51" t="s">
        <v>349</v>
      </c>
      <c r="D95" s="24"/>
      <c r="E95" s="2"/>
      <c r="F95" s="101"/>
      <c r="G95" s="101"/>
      <c r="H95" s="100"/>
      <c r="I95" s="227"/>
      <c r="K95" s="17"/>
    </row>
    <row r="96" spans="1:39" s="11" customFormat="1" ht="18.75">
      <c r="B96" s="50"/>
      <c r="C96" s="51" t="s">
        <v>350</v>
      </c>
      <c r="D96" s="24"/>
      <c r="E96" s="2"/>
      <c r="F96" s="100"/>
      <c r="G96" s="100"/>
      <c r="H96" s="100"/>
      <c r="I96" s="227"/>
      <c r="K96" s="17"/>
    </row>
    <row r="97" spans="1:11" s="11" customFormat="1" ht="18.75">
      <c r="B97" s="50"/>
      <c r="C97" s="51" t="s">
        <v>351</v>
      </c>
      <c r="D97" s="24"/>
      <c r="E97" s="2"/>
      <c r="F97" s="100"/>
      <c r="G97" s="100"/>
      <c r="H97" s="100"/>
      <c r="I97" s="227"/>
      <c r="K97" s="17"/>
    </row>
    <row r="98" spans="1:11" s="11" customFormat="1" ht="18.75">
      <c r="B98" s="50">
        <v>5</v>
      </c>
      <c r="C98" s="144" t="s">
        <v>88</v>
      </c>
      <c r="D98" s="24"/>
      <c r="E98" s="2"/>
      <c r="F98" s="36"/>
      <c r="G98" s="36"/>
      <c r="H98" s="100"/>
      <c r="I98" s="227"/>
      <c r="K98" s="17"/>
    </row>
    <row r="99" spans="1:11" s="11" customFormat="1" ht="18.75">
      <c r="B99" s="50"/>
      <c r="C99" s="144" t="s">
        <v>78</v>
      </c>
      <c r="D99" s="24"/>
      <c r="E99" s="2"/>
      <c r="F99" s="36"/>
      <c r="G99" s="36"/>
      <c r="H99" s="100"/>
      <c r="I99" s="227"/>
      <c r="K99" s="17"/>
    </row>
    <row r="100" spans="1:11" s="11" customFormat="1" ht="18.75">
      <c r="B100" s="50">
        <v>6</v>
      </c>
      <c r="C100" s="145" t="s">
        <v>204</v>
      </c>
      <c r="D100" s="24"/>
      <c r="E100" s="2"/>
      <c r="F100" s="36"/>
      <c r="G100" s="36"/>
      <c r="H100" s="100"/>
      <c r="I100" s="227"/>
      <c r="K100" s="17"/>
    </row>
    <row r="101" spans="1:11" s="11" customFormat="1" ht="18.75">
      <c r="B101" s="50">
        <v>7</v>
      </c>
      <c r="C101" s="145" t="s">
        <v>205</v>
      </c>
      <c r="D101" s="24"/>
      <c r="E101" s="2"/>
      <c r="F101" s="36"/>
      <c r="G101" s="36"/>
      <c r="H101" s="100"/>
      <c r="I101" s="227"/>
      <c r="K101" s="17"/>
    </row>
    <row r="102" spans="1:11" s="11" customFormat="1" ht="18.75">
      <c r="B102" s="50">
        <v>8</v>
      </c>
      <c r="C102" s="145" t="s">
        <v>271</v>
      </c>
      <c r="D102" s="24"/>
      <c r="E102" s="2"/>
      <c r="F102" s="36"/>
      <c r="G102" s="36"/>
      <c r="H102" s="100"/>
      <c r="I102" s="49"/>
      <c r="K102" s="17"/>
    </row>
    <row r="103" spans="1:11" s="11" customFormat="1" ht="18.75">
      <c r="B103" s="50">
        <v>9</v>
      </c>
      <c r="C103" s="145" t="s">
        <v>206</v>
      </c>
      <c r="D103" s="24"/>
      <c r="E103" s="2"/>
      <c r="F103" s="36"/>
      <c r="G103" s="36"/>
      <c r="H103" s="100"/>
      <c r="I103" s="49"/>
      <c r="K103" s="17"/>
    </row>
    <row r="104" spans="1:11" s="11" customFormat="1">
      <c r="E104" s="52"/>
      <c r="F104" s="146"/>
      <c r="G104" s="146"/>
      <c r="H104" s="146"/>
      <c r="I104" s="49"/>
      <c r="K104" s="17"/>
    </row>
    <row r="105" spans="1:11" s="11" customFormat="1">
      <c r="E105" s="52"/>
      <c r="F105" s="146"/>
      <c r="G105" s="146"/>
      <c r="H105" s="146"/>
      <c r="I105" s="49"/>
      <c r="K105" s="17"/>
    </row>
    <row r="106" spans="1:11" s="11" customFormat="1">
      <c r="E106" s="52"/>
      <c r="F106" s="146"/>
      <c r="G106" s="146"/>
      <c r="H106" s="146"/>
      <c r="I106" s="49"/>
      <c r="K106" s="17"/>
    </row>
    <row r="107" spans="1:11" s="11" customFormat="1">
      <c r="E107" s="52"/>
      <c r="F107" s="146"/>
      <c r="G107" s="146"/>
      <c r="H107" s="146"/>
      <c r="I107" s="49"/>
      <c r="K107" s="17"/>
    </row>
    <row r="108" spans="1:11" s="11" customFormat="1">
      <c r="E108" s="52"/>
      <c r="F108" s="146"/>
      <c r="G108" s="146"/>
      <c r="H108" s="146"/>
      <c r="I108" s="49"/>
      <c r="K108" s="17"/>
    </row>
    <row r="109" spans="1:11">
      <c r="A109" s="10"/>
      <c r="B109" s="11"/>
      <c r="C109" s="11"/>
      <c r="D109" s="11"/>
      <c r="E109" s="52"/>
      <c r="F109" s="146"/>
      <c r="G109" s="146"/>
      <c r="H109" s="146"/>
    </row>
    <row r="110" spans="1:11">
      <c r="A110" s="10"/>
      <c r="B110" s="11"/>
      <c r="C110" s="11"/>
      <c r="D110" s="11"/>
      <c r="E110" s="52"/>
      <c r="F110" s="146"/>
      <c r="G110" s="146"/>
      <c r="H110" s="146"/>
    </row>
  </sheetData>
  <phoneticPr fontId="0" type="noConversion"/>
  <pageMargins left="0.75" right="0.75" top="1" bottom="1" header="0.5" footer="0.5"/>
  <pageSetup scale="3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AL112"/>
  <sheetViews>
    <sheetView view="pageBreakPreview" zoomScale="70" zoomScaleSheetLayoutView="70" workbookViewId="0">
      <selection activeCell="C1" sqref="C1"/>
    </sheetView>
  </sheetViews>
  <sheetFormatPr defaultColWidth="9.140625" defaultRowHeight="15.75"/>
  <cols>
    <col min="1" max="1" width="10" style="6" customWidth="1"/>
    <col min="2" max="2" width="20" style="6" bestFit="1" customWidth="1"/>
    <col min="3" max="3" width="66" style="7" customWidth="1"/>
    <col min="4" max="4" width="16.42578125" style="4" customWidth="1"/>
    <col min="5" max="5" width="34.5703125" style="48" bestFit="1" customWidth="1"/>
    <col min="6" max="6" width="17.42578125" style="82" customWidth="1"/>
    <col min="7" max="7" width="20.42578125" style="48" bestFit="1" customWidth="1"/>
    <col min="8" max="8" width="15.5703125" style="10" bestFit="1" customWidth="1"/>
    <col min="9" max="9" width="0" style="10" hidden="1" customWidth="1"/>
    <col min="10" max="10" width="13.85546875" style="6" bestFit="1" customWidth="1"/>
    <col min="11" max="11" width="4.5703125" style="10" customWidth="1"/>
    <col min="12" max="12" width="16.7109375" style="10" bestFit="1" customWidth="1"/>
    <col min="13" max="13" width="9.85546875" style="10" bestFit="1" customWidth="1"/>
    <col min="14" max="16384" width="9.140625" style="10"/>
  </cols>
  <sheetData>
    <row r="1" spans="1:14" s="11" customFormat="1" ht="21">
      <c r="A1" s="34"/>
      <c r="B1" s="34"/>
      <c r="C1" s="220" t="s">
        <v>101</v>
      </c>
      <c r="D1" s="34"/>
      <c r="E1" s="49"/>
      <c r="F1" s="229"/>
      <c r="G1" s="229"/>
      <c r="H1" s="229"/>
      <c r="I1" s="49"/>
      <c r="J1" s="49"/>
    </row>
    <row r="2" spans="1:14" s="11" customFormat="1" ht="21">
      <c r="A2" s="34"/>
      <c r="B2" s="34"/>
      <c r="C2" s="107" t="s">
        <v>107</v>
      </c>
      <c r="D2" s="34"/>
      <c r="E2" s="49"/>
      <c r="F2" s="229"/>
      <c r="G2" s="229"/>
      <c r="H2" s="229"/>
      <c r="I2" s="49"/>
      <c r="J2" s="49"/>
    </row>
    <row r="3" spans="1:14" s="11" customFormat="1" ht="18.75" customHeight="1">
      <c r="A3" s="34"/>
      <c r="B3" s="34"/>
      <c r="C3" s="24" t="s">
        <v>203</v>
      </c>
      <c r="D3" s="34"/>
      <c r="E3" s="49"/>
      <c r="F3" s="229"/>
      <c r="G3" s="229"/>
      <c r="H3" s="229"/>
      <c r="I3" s="49"/>
      <c r="J3" s="49"/>
    </row>
    <row r="4" spans="1:14" s="11" customFormat="1">
      <c r="A4" s="34"/>
      <c r="B4" s="55"/>
      <c r="C4" s="222" t="s">
        <v>69</v>
      </c>
      <c r="D4" s="34"/>
      <c r="E4" s="49"/>
      <c r="F4" s="229"/>
      <c r="G4" s="229"/>
      <c r="H4" s="229"/>
      <c r="I4" s="49"/>
      <c r="J4" s="49"/>
    </row>
    <row r="5" spans="1:14" s="11" customFormat="1" ht="23.25" customHeight="1">
      <c r="A5" s="34"/>
      <c r="B5" s="56"/>
      <c r="C5" s="222" t="s">
        <v>70</v>
      </c>
      <c r="D5" s="34"/>
      <c r="E5" s="49"/>
      <c r="F5" s="229"/>
      <c r="G5" s="229"/>
      <c r="H5" s="229"/>
      <c r="I5" s="49"/>
      <c r="J5" s="49"/>
    </row>
    <row r="6" spans="1:14" s="11" customFormat="1">
      <c r="A6" s="34"/>
      <c r="B6" s="56"/>
      <c r="C6" s="222" t="s">
        <v>71</v>
      </c>
      <c r="D6" s="34"/>
      <c r="E6" s="49"/>
      <c r="F6" s="229"/>
      <c r="G6" s="229"/>
      <c r="H6" s="229"/>
      <c r="I6" s="49"/>
      <c r="J6" s="49"/>
    </row>
    <row r="7" spans="1:14" s="11" customFormat="1">
      <c r="A7" s="34"/>
      <c r="B7" s="56"/>
      <c r="C7" s="222" t="s">
        <v>72</v>
      </c>
      <c r="D7" s="34"/>
      <c r="E7" s="49"/>
      <c r="F7" s="229"/>
      <c r="G7" s="229"/>
      <c r="H7" s="229"/>
      <c r="I7" s="49"/>
      <c r="J7" s="49"/>
    </row>
    <row r="8" spans="1:14" s="11" customFormat="1" ht="16.5" thickBot="1">
      <c r="A8" s="34"/>
      <c r="B8" s="34"/>
      <c r="C8" s="24"/>
      <c r="D8" s="34"/>
      <c r="E8" s="49"/>
      <c r="F8" s="229"/>
      <c r="G8" s="229"/>
      <c r="H8" s="229"/>
      <c r="I8" s="23"/>
      <c r="J8" s="23"/>
    </row>
    <row r="9" spans="1:14" s="60" customFormat="1">
      <c r="A9" s="108" t="s">
        <v>97</v>
      </c>
      <c r="B9" s="57" t="s">
        <v>30</v>
      </c>
      <c r="C9" s="109" t="s">
        <v>1</v>
      </c>
      <c r="D9" s="58" t="s">
        <v>2</v>
      </c>
      <c r="E9" s="59" t="s">
        <v>90</v>
      </c>
      <c r="F9" s="110" t="s">
        <v>3</v>
      </c>
      <c r="G9" s="111" t="s">
        <v>98</v>
      </c>
      <c r="H9" s="83" t="s">
        <v>4</v>
      </c>
      <c r="I9" s="10"/>
      <c r="J9" s="211"/>
    </row>
    <row r="10" spans="1:14" s="60" customFormat="1">
      <c r="A10" s="112"/>
      <c r="B10" s="42"/>
      <c r="D10" s="19"/>
      <c r="E10" s="12"/>
      <c r="F10" s="14"/>
      <c r="G10" s="46" t="s">
        <v>8</v>
      </c>
      <c r="H10" s="113"/>
      <c r="J10" s="211"/>
    </row>
    <row r="11" spans="1:14" s="60" customFormat="1">
      <c r="A11" s="112"/>
      <c r="B11" s="42"/>
      <c r="C11" s="63" t="s">
        <v>7</v>
      </c>
      <c r="D11" s="19"/>
      <c r="E11" s="12"/>
      <c r="F11" s="14"/>
      <c r="G11" s="46"/>
      <c r="H11" s="113"/>
      <c r="J11" s="211"/>
    </row>
    <row r="12" spans="1:14" s="60" customFormat="1">
      <c r="A12" s="61"/>
      <c r="B12" s="62"/>
      <c r="C12" s="63" t="s">
        <v>6</v>
      </c>
      <c r="D12" s="19"/>
      <c r="E12" s="12"/>
      <c r="F12" s="14"/>
      <c r="G12" s="114"/>
      <c r="H12" s="84"/>
      <c r="J12" s="211"/>
    </row>
    <row r="13" spans="1:14" s="60" customFormat="1">
      <c r="A13" s="41">
        <v>1</v>
      </c>
      <c r="B13" s="64" t="s">
        <v>115</v>
      </c>
      <c r="C13" s="64" t="s">
        <v>119</v>
      </c>
      <c r="D13" s="43" t="s">
        <v>24</v>
      </c>
      <c r="E13" s="65" t="str">
        <f>+VLOOKUP(B13,'[1]NSE Listed companies'!$D$2:$H$1842,5,0)</f>
        <v>PHARMACEUTICALS</v>
      </c>
      <c r="F13" s="115">
        <v>56910</v>
      </c>
      <c r="G13" s="116">
        <v>409.49590499999999</v>
      </c>
      <c r="H13" s="39">
        <f>+(G13/$G$81)*100</f>
        <v>8.4294255531487181</v>
      </c>
      <c r="J13" s="256"/>
      <c r="L13" s="117"/>
      <c r="N13" s="117"/>
    </row>
    <row r="14" spans="1:14" s="60" customFormat="1">
      <c r="A14" s="41">
        <f>1+A13</f>
        <v>2</v>
      </c>
      <c r="B14" s="64" t="s">
        <v>150</v>
      </c>
      <c r="C14" s="64" t="s">
        <v>153</v>
      </c>
      <c r="D14" s="43" t="s">
        <v>24</v>
      </c>
      <c r="E14" s="65" t="s">
        <v>163</v>
      </c>
      <c r="F14" s="115">
        <v>43661</v>
      </c>
      <c r="G14" s="116">
        <v>326.0821785</v>
      </c>
      <c r="H14" s="39">
        <f t="shared" ref="H14:H27" si="0">+(G14/$G$81)*100</f>
        <v>6.7123636996426166</v>
      </c>
      <c r="J14" s="256"/>
      <c r="L14" s="117"/>
      <c r="N14" s="117"/>
    </row>
    <row r="15" spans="1:14" s="60" customFormat="1">
      <c r="A15" s="41">
        <f t="shared" ref="A15:A42" si="1">1+A14</f>
        <v>3</v>
      </c>
      <c r="B15" s="64" t="s">
        <v>130</v>
      </c>
      <c r="C15" s="64" t="s">
        <v>132</v>
      </c>
      <c r="D15" s="43" t="s">
        <v>24</v>
      </c>
      <c r="E15" s="65" t="str">
        <f>+VLOOKUP(B15,'[1]NSE Listed companies'!$D$2:$H$1842,5,0)</f>
        <v>SOFTWARE</v>
      </c>
      <c r="F15" s="115">
        <v>38030</v>
      </c>
      <c r="G15" s="116">
        <v>315.70604500000002</v>
      </c>
      <c r="H15" s="39">
        <f t="shared" si="0"/>
        <v>6.4987721989711211</v>
      </c>
      <c r="J15" s="256"/>
      <c r="L15" s="117"/>
      <c r="N15" s="117"/>
    </row>
    <row r="16" spans="1:14" s="60" customFormat="1">
      <c r="A16" s="41">
        <f t="shared" si="1"/>
        <v>4</v>
      </c>
      <c r="B16" s="64" t="s">
        <v>170</v>
      </c>
      <c r="C16" s="64" t="s">
        <v>174</v>
      </c>
      <c r="D16" s="43" t="s">
        <v>24</v>
      </c>
      <c r="E16" s="65" t="str">
        <f>+VLOOKUP(B16,'[1]NSE Listed companies'!$D$2:$H$1842,5,0)</f>
        <v>PHARMACEUTICALS</v>
      </c>
      <c r="F16" s="115">
        <v>52850</v>
      </c>
      <c r="G16" s="116">
        <v>292.60402499999998</v>
      </c>
      <c r="H16" s="39">
        <f t="shared" si="0"/>
        <v>6.0232198055537731</v>
      </c>
      <c r="J16" s="256"/>
      <c r="L16" s="117"/>
      <c r="N16" s="117"/>
    </row>
    <row r="17" spans="1:14" s="60" customFormat="1">
      <c r="A17" s="41">
        <f t="shared" si="1"/>
        <v>5</v>
      </c>
      <c r="B17" s="64" t="s">
        <v>172</v>
      </c>
      <c r="C17" s="64" t="s">
        <v>176</v>
      </c>
      <c r="D17" s="43" t="s">
        <v>24</v>
      </c>
      <c r="E17" s="65" t="str">
        <f>+VLOOKUP(B17,'[1]NSE Listed companies'!$D$2:$H$1842,5,0)</f>
        <v>SOFTWARE</v>
      </c>
      <c r="F17" s="115">
        <v>33384</v>
      </c>
      <c r="G17" s="116">
        <v>288.53791200000001</v>
      </c>
      <c r="H17" s="39">
        <f t="shared" si="0"/>
        <v>5.9395193426048456</v>
      </c>
      <c r="J17" s="256"/>
      <c r="L17" s="117"/>
      <c r="N17" s="117"/>
    </row>
    <row r="18" spans="1:14" s="60" customFormat="1">
      <c r="A18" s="41">
        <f t="shared" si="1"/>
        <v>6</v>
      </c>
      <c r="B18" s="64" t="s">
        <v>151</v>
      </c>
      <c r="C18" s="64" t="s">
        <v>152</v>
      </c>
      <c r="D18" s="43" t="s">
        <v>24</v>
      </c>
      <c r="E18" s="65" t="str">
        <f>+VLOOKUP(B18,'[1]NSE Listed companies'!$D$2:$H$1842,5,0)</f>
        <v>FINANCE</v>
      </c>
      <c r="F18" s="115">
        <v>1468930</v>
      </c>
      <c r="G18" s="116">
        <v>264.4074</v>
      </c>
      <c r="H18" s="39">
        <f t="shared" si="0"/>
        <v>5.4427955610486851</v>
      </c>
      <c r="J18" s="256"/>
      <c r="L18" s="117"/>
      <c r="N18" s="117"/>
    </row>
    <row r="19" spans="1:14" s="60" customFormat="1">
      <c r="A19" s="41">
        <f t="shared" si="1"/>
        <v>7</v>
      </c>
      <c r="B19" s="64" t="s">
        <v>120</v>
      </c>
      <c r="C19" s="64" t="s">
        <v>121</v>
      </c>
      <c r="D19" s="43" t="s">
        <v>24</v>
      </c>
      <c r="E19" s="65" t="str">
        <f>+VLOOKUP(B19,'[1]NSE Listed companies'!$D$2:$H$1842,5,0)</f>
        <v>CHEMICALS</v>
      </c>
      <c r="F19" s="115">
        <v>87500</v>
      </c>
      <c r="G19" s="116">
        <v>252</v>
      </c>
      <c r="H19" s="39">
        <f t="shared" si="0"/>
        <v>5.1873906758444308</v>
      </c>
      <c r="J19" s="256"/>
      <c r="L19" s="117"/>
      <c r="N19" s="117"/>
    </row>
    <row r="20" spans="1:14" s="60" customFormat="1">
      <c r="A20" s="41">
        <f t="shared" si="1"/>
        <v>8</v>
      </c>
      <c r="B20" s="64" t="s">
        <v>208</v>
      </c>
      <c r="C20" s="64" t="s">
        <v>216</v>
      </c>
      <c r="D20" s="43" t="s">
        <v>24</v>
      </c>
      <c r="E20" s="65" t="str">
        <f>+VLOOKUP(B20,'[1]NSE Listed companies'!$D$2:$H$1842,5,0)</f>
        <v>TELECOM - SERVICES</v>
      </c>
      <c r="F20" s="115">
        <v>55500</v>
      </c>
      <c r="G20" s="116">
        <v>233.62725</v>
      </c>
      <c r="H20" s="39">
        <f t="shared" si="0"/>
        <v>4.8091897550522855</v>
      </c>
      <c r="J20" s="256"/>
      <c r="L20" s="117"/>
      <c r="N20" s="117"/>
    </row>
    <row r="21" spans="1:14" s="60" customFormat="1">
      <c r="A21" s="41">
        <f t="shared" si="1"/>
        <v>9</v>
      </c>
      <c r="B21" s="64" t="s">
        <v>128</v>
      </c>
      <c r="C21" s="64" t="s">
        <v>131</v>
      </c>
      <c r="D21" s="43" t="s">
        <v>24</v>
      </c>
      <c r="E21" s="65" t="str">
        <f>+VLOOKUP(B21,'[1]NSE Listed companies'!$D$2:$H$1842,5,0)</f>
        <v>PHARMACEUTICALS</v>
      </c>
      <c r="F21" s="115">
        <v>39000</v>
      </c>
      <c r="G21" s="116">
        <v>195.1755</v>
      </c>
      <c r="H21" s="39">
        <f t="shared" si="0"/>
        <v>4.0176649557669633</v>
      </c>
      <c r="J21" s="256"/>
      <c r="L21" s="117"/>
      <c r="N21" s="117"/>
    </row>
    <row r="22" spans="1:14" s="60" customFormat="1">
      <c r="A22" s="41">
        <f t="shared" si="1"/>
        <v>10</v>
      </c>
      <c r="B22" s="64" t="s">
        <v>143</v>
      </c>
      <c r="C22" s="64" t="s">
        <v>144</v>
      </c>
      <c r="D22" s="43" t="s">
        <v>24</v>
      </c>
      <c r="E22" s="65" t="str">
        <f>+VLOOKUP(B22,'[1]NSE Listed companies'!$D$2:$H$1842,5,0)</f>
        <v>PESTICIDES</v>
      </c>
      <c r="F22" s="115">
        <v>1991</v>
      </c>
      <c r="G22" s="116">
        <v>180.26514</v>
      </c>
      <c r="H22" s="39">
        <f t="shared" si="0"/>
        <v>3.7107369302213931</v>
      </c>
      <c r="J22" s="256"/>
      <c r="L22" s="117"/>
      <c r="N22" s="117"/>
    </row>
    <row r="23" spans="1:14" s="60" customFormat="1">
      <c r="A23" s="41">
        <f t="shared" si="1"/>
        <v>11</v>
      </c>
      <c r="B23" s="64" t="s">
        <v>124</v>
      </c>
      <c r="C23" s="64" t="s">
        <v>125</v>
      </c>
      <c r="D23" s="43" t="s">
        <v>24</v>
      </c>
      <c r="E23" s="65" t="str">
        <f>+VLOOKUP(B23,'[1]NSE Listed companies'!$D$2:$H$1842,5,0)</f>
        <v>PHARMACEUTICALS</v>
      </c>
      <c r="F23" s="115">
        <v>14459</v>
      </c>
      <c r="G23" s="116">
        <v>165.945943</v>
      </c>
      <c r="H23" s="39">
        <f t="shared" si="0"/>
        <v>3.4159779262397278</v>
      </c>
      <c r="J23" s="256"/>
      <c r="L23" s="117"/>
      <c r="N23" s="117"/>
    </row>
    <row r="24" spans="1:14" s="60" customFormat="1">
      <c r="A24" s="41">
        <f t="shared" si="1"/>
        <v>12</v>
      </c>
      <c r="B24" s="64" t="s">
        <v>165</v>
      </c>
      <c r="C24" s="64" t="s">
        <v>167</v>
      </c>
      <c r="D24" s="43" t="s">
        <v>24</v>
      </c>
      <c r="E24" s="65" t="str">
        <f>+VLOOKUP(B24,'[1]NSE Listed companies'!$D$2:$H$1842,5,0)</f>
        <v>PESTICIDES</v>
      </c>
      <c r="F24" s="115">
        <v>57150</v>
      </c>
      <c r="G24" s="116">
        <v>162.82034999999999</v>
      </c>
      <c r="H24" s="39">
        <f t="shared" si="0"/>
        <v>3.3516379580465347</v>
      </c>
      <c r="J24" s="256"/>
      <c r="L24" s="117"/>
      <c r="N24" s="117"/>
    </row>
    <row r="25" spans="1:14" s="60" customFormat="1">
      <c r="A25" s="41">
        <f t="shared" si="1"/>
        <v>13</v>
      </c>
      <c r="B25" s="64" t="s">
        <v>169</v>
      </c>
      <c r="C25" s="64" t="s">
        <v>173</v>
      </c>
      <c r="D25" s="43" t="s">
        <v>24</v>
      </c>
      <c r="E25" s="65" t="str">
        <f>+VLOOKUP(B25,'[1]NSE Listed companies'!$D$2:$H$1842,5,0)</f>
        <v>PETROLEUM PRODUCTS</v>
      </c>
      <c r="F25" s="115">
        <v>7000</v>
      </c>
      <c r="G25" s="116">
        <v>156.40450000000001</v>
      </c>
      <c r="H25" s="39">
        <f t="shared" si="0"/>
        <v>3.21956843238139</v>
      </c>
      <c r="J25" s="256"/>
      <c r="L25" s="117"/>
      <c r="N25" s="117"/>
    </row>
    <row r="26" spans="1:14" s="60" customFormat="1">
      <c r="A26" s="41">
        <f t="shared" si="1"/>
        <v>14</v>
      </c>
      <c r="B26" s="64" t="s">
        <v>233</v>
      </c>
      <c r="C26" s="64" t="s">
        <v>243</v>
      </c>
      <c r="D26" s="43" t="s">
        <v>24</v>
      </c>
      <c r="E26" s="65" t="str">
        <f>+VLOOKUP(B26,'[1]NSE Listed companies'!$D$2:$H$1842,5,0)</f>
        <v>SERVICES</v>
      </c>
      <c r="F26" s="115">
        <v>22000</v>
      </c>
      <c r="G26" s="116">
        <v>146.256</v>
      </c>
      <c r="H26" s="39">
        <f t="shared" si="0"/>
        <v>3.0106627408186633</v>
      </c>
      <c r="J26" s="256"/>
      <c r="L26" s="117"/>
      <c r="N26" s="117"/>
    </row>
    <row r="27" spans="1:14" s="60" customFormat="1">
      <c r="A27" s="41">
        <f t="shared" si="1"/>
        <v>15</v>
      </c>
      <c r="B27" s="64" t="s">
        <v>212</v>
      </c>
      <c r="C27" s="64" t="s">
        <v>220</v>
      </c>
      <c r="D27" s="43" t="s">
        <v>24</v>
      </c>
      <c r="E27" s="65" t="str">
        <f>+VLOOKUP(B27,'[1]NSE Listed companies'!$D$2:$H$1842,5,0)</f>
        <v>CHEMICALS</v>
      </c>
      <c r="F27" s="115">
        <v>17400</v>
      </c>
      <c r="G27" s="116">
        <v>135.21539999999999</v>
      </c>
      <c r="H27" s="39">
        <f t="shared" si="0"/>
        <v>2.7833932745657739</v>
      </c>
      <c r="J27" s="256"/>
      <c r="L27" s="117"/>
      <c r="N27" s="117"/>
    </row>
    <row r="28" spans="1:14" s="60" customFormat="1">
      <c r="A28" s="41">
        <f t="shared" si="1"/>
        <v>16</v>
      </c>
      <c r="B28" s="64" t="s">
        <v>157</v>
      </c>
      <c r="C28" s="64" t="s">
        <v>160</v>
      </c>
      <c r="D28" s="43" t="s">
        <v>24</v>
      </c>
      <c r="E28" s="65" t="str">
        <f>+VLOOKUP(B28,'[1]NSE Listed companies'!$D$2:$H$1842,5,0)</f>
        <v>FERROUS METALS</v>
      </c>
      <c r="F28" s="115">
        <v>287360</v>
      </c>
      <c r="G28" s="116">
        <v>127.44416</v>
      </c>
      <c r="H28" s="39">
        <f>+(G28/$G$81)*100</f>
        <v>2.623423203471531</v>
      </c>
      <c r="J28" s="256"/>
      <c r="L28" s="117"/>
      <c r="N28" s="117"/>
    </row>
    <row r="29" spans="1:14" s="60" customFormat="1">
      <c r="A29" s="41">
        <f t="shared" si="1"/>
        <v>17</v>
      </c>
      <c r="B29" s="64" t="s">
        <v>159</v>
      </c>
      <c r="C29" s="64" t="s">
        <v>162</v>
      </c>
      <c r="D29" s="43" t="s">
        <v>24</v>
      </c>
      <c r="E29" s="65" t="str">
        <f>+VLOOKUP(B29,'[1]NSE Listed companies'!$D$2:$H$1842,5,0)</f>
        <v>CHEMICALS</v>
      </c>
      <c r="F29" s="115">
        <v>77100</v>
      </c>
      <c r="G29" s="116">
        <v>117.53895</v>
      </c>
      <c r="H29" s="39">
        <f>+(G29/$G$81)*100</f>
        <v>2.4195256082481937</v>
      </c>
      <c r="J29" s="256"/>
      <c r="L29" s="117"/>
      <c r="N29" s="117"/>
    </row>
    <row r="30" spans="1:14" s="60" customFormat="1">
      <c r="A30" s="41">
        <f t="shared" si="1"/>
        <v>18</v>
      </c>
      <c r="B30" s="64" t="s">
        <v>234</v>
      </c>
      <c r="C30" s="64" t="s">
        <v>244</v>
      </c>
      <c r="D30" s="43" t="s">
        <v>24</v>
      </c>
      <c r="E30" s="65" t="str">
        <f>+VLOOKUP(B30,'[1]NSE Listed companies'!$D$2:$H$1842,5,0)</f>
        <v>FERROUS METALS</v>
      </c>
      <c r="F30" s="115">
        <v>36000</v>
      </c>
      <c r="G30" s="116">
        <v>115.128</v>
      </c>
      <c r="H30" s="39">
        <f>+(G30/$G$81)*100</f>
        <v>2.3698964830500699</v>
      </c>
      <c r="J30" s="256"/>
      <c r="L30" s="117"/>
      <c r="N30" s="117"/>
    </row>
    <row r="31" spans="1:14" s="60" customFormat="1">
      <c r="A31" s="41">
        <f t="shared" si="1"/>
        <v>19</v>
      </c>
      <c r="B31" s="64" t="s">
        <v>158</v>
      </c>
      <c r="C31" s="64" t="s">
        <v>161</v>
      </c>
      <c r="D31" s="43" t="s">
        <v>24</v>
      </c>
      <c r="E31" s="65" t="str">
        <f>+VLOOKUP(B31,'[1]NSE Listed companies'!$D$2:$H$1842,5,0)</f>
        <v>INDUSTRIAL PRODUCTS</v>
      </c>
      <c r="F31" s="115">
        <v>36575</v>
      </c>
      <c r="G31" s="116">
        <v>114.53461249999999</v>
      </c>
      <c r="H31" s="39">
        <f t="shared" ref="H31:H36" si="2">+(G31/$G$81)*100</f>
        <v>2.3576816704125196</v>
      </c>
      <c r="J31" s="256"/>
      <c r="L31" s="117"/>
      <c r="N31" s="117"/>
    </row>
    <row r="32" spans="1:14" s="60" customFormat="1">
      <c r="A32" s="41">
        <f t="shared" si="1"/>
        <v>20</v>
      </c>
      <c r="B32" s="64" t="s">
        <v>179</v>
      </c>
      <c r="C32" s="64" t="s">
        <v>181</v>
      </c>
      <c r="D32" s="43" t="s">
        <v>24</v>
      </c>
      <c r="E32" s="65" t="str">
        <f>+VLOOKUP(B32,'[1]NSE Listed companies'!$D$2:$H$1842,5,0)</f>
        <v>FERROUS METALS</v>
      </c>
      <c r="F32" s="115">
        <v>126500</v>
      </c>
      <c r="G32" s="116">
        <v>108.53700000000001</v>
      </c>
      <c r="H32" s="39">
        <f t="shared" si="2"/>
        <v>2.2342215150163773</v>
      </c>
      <c r="J32" s="256"/>
      <c r="L32" s="117"/>
      <c r="N32" s="117"/>
    </row>
    <row r="33" spans="1:38" s="60" customFormat="1">
      <c r="A33" s="41">
        <f t="shared" si="1"/>
        <v>21</v>
      </c>
      <c r="B33" s="64" t="s">
        <v>230</v>
      </c>
      <c r="C33" s="64" t="s">
        <v>240</v>
      </c>
      <c r="D33" s="43" t="s">
        <v>24</v>
      </c>
      <c r="E33" s="65" t="str">
        <f>+VLOOKUP(B33,'[1]NSE Listed companies'!$D$2:$H$1842,5,0)</f>
        <v>PHARMACEUTICALS</v>
      </c>
      <c r="F33" s="115">
        <v>8900</v>
      </c>
      <c r="G33" s="116">
        <v>95.772900000000007</v>
      </c>
      <c r="H33" s="39">
        <f t="shared" si="2"/>
        <v>1.9714740018197663</v>
      </c>
      <c r="J33" s="256"/>
      <c r="L33" s="117"/>
      <c r="N33" s="117"/>
    </row>
    <row r="34" spans="1:38" s="60" customFormat="1">
      <c r="A34" s="41">
        <f t="shared" si="1"/>
        <v>22</v>
      </c>
      <c r="B34" s="64" t="s">
        <v>229</v>
      </c>
      <c r="C34" s="64" t="s">
        <v>239</v>
      </c>
      <c r="D34" s="43" t="s">
        <v>24</v>
      </c>
      <c r="E34" s="65" t="str">
        <f>+VLOOKUP(B34,'[1]NSE Listed companies'!$D$2:$H$1842,5,0)</f>
        <v>PAPER</v>
      </c>
      <c r="F34" s="115">
        <v>24100</v>
      </c>
      <c r="G34" s="116">
        <v>79.903549999999996</v>
      </c>
      <c r="H34" s="39">
        <f t="shared" si="2"/>
        <v>1.6448052787177352</v>
      </c>
      <c r="J34" s="256"/>
      <c r="L34" s="117"/>
      <c r="N34" s="117"/>
    </row>
    <row r="35" spans="1:38" s="60" customFormat="1">
      <c r="A35" s="41">
        <f t="shared" si="1"/>
        <v>23</v>
      </c>
      <c r="B35" s="64" t="s">
        <v>250</v>
      </c>
      <c r="C35" s="64" t="s">
        <v>254</v>
      </c>
      <c r="D35" s="43" t="s">
        <v>24</v>
      </c>
      <c r="E35" s="65" t="str">
        <f>+VLOOKUP(B35,'[1]NSE Listed companies'!$D$2:$H$1842,5,0)</f>
        <v>TEXTILE PRODUCTS</v>
      </c>
      <c r="F35" s="115">
        <v>700000</v>
      </c>
      <c r="G35" s="116">
        <v>46.9</v>
      </c>
      <c r="H35" s="39">
        <f t="shared" si="2"/>
        <v>0.96543104244882461</v>
      </c>
      <c r="J35" s="256"/>
      <c r="L35" s="117"/>
      <c r="N35" s="117"/>
    </row>
    <row r="36" spans="1:38" s="60" customFormat="1">
      <c r="A36" s="41">
        <f t="shared" si="1"/>
        <v>24</v>
      </c>
      <c r="B36" s="64" t="s">
        <v>251</v>
      </c>
      <c r="C36" s="64" t="s">
        <v>255</v>
      </c>
      <c r="D36" s="43" t="s">
        <v>24</v>
      </c>
      <c r="E36" s="65" t="str">
        <f>+VLOOKUP(B36,'[1]NSE Listed companies'!$D$2:$H$1842,5,0)</f>
        <v>INDUSTRIAL CAPITAL GOODS</v>
      </c>
      <c r="F36" s="115">
        <v>9500</v>
      </c>
      <c r="G36" s="116">
        <v>40.560250000000003</v>
      </c>
      <c r="H36" s="39">
        <f t="shared" si="2"/>
        <v>0.83492802642825048</v>
      </c>
      <c r="J36" s="256"/>
      <c r="L36" s="117"/>
      <c r="N36" s="117"/>
    </row>
    <row r="37" spans="1:38" s="60" customFormat="1">
      <c r="A37" s="41">
        <f t="shared" si="1"/>
        <v>25</v>
      </c>
      <c r="B37" s="64" t="s">
        <v>252</v>
      </c>
      <c r="C37" s="64" t="s">
        <v>256</v>
      </c>
      <c r="D37" s="43" t="s">
        <v>24</v>
      </c>
      <c r="E37" s="65" t="str">
        <f>+VLOOKUP(B37,'[1]NSE Listed companies'!$D$2:$H$1842,5,0)</f>
        <v>PHARMACEUTICALS</v>
      </c>
      <c r="F37" s="115">
        <v>476</v>
      </c>
      <c r="G37" s="116">
        <v>23.796192000000001</v>
      </c>
      <c r="H37" s="39">
        <f t="shared" ref="H37:H42" si="3">+(G37/$G$81)*100</f>
        <v>0.48984184325953906</v>
      </c>
      <c r="J37" s="256"/>
      <c r="L37" s="117"/>
      <c r="N37" s="117"/>
    </row>
    <row r="38" spans="1:38" s="60" customFormat="1">
      <c r="A38" s="41">
        <f t="shared" si="1"/>
        <v>26</v>
      </c>
      <c r="B38" s="64" t="s">
        <v>231</v>
      </c>
      <c r="C38" s="64" t="s">
        <v>241</v>
      </c>
      <c r="D38" s="43" t="s">
        <v>24</v>
      </c>
      <c r="E38" s="65" t="str">
        <f>+VLOOKUP(B38,'[1]NSE Listed companies'!$D$2:$H$1842,5,0)</f>
        <v>PHARMACEUTICALS</v>
      </c>
      <c r="F38" s="115">
        <v>4000</v>
      </c>
      <c r="G38" s="116">
        <v>22.384</v>
      </c>
      <c r="H38" s="39">
        <f t="shared" si="3"/>
        <v>0.46077203527024496</v>
      </c>
      <c r="J38" s="256"/>
      <c r="L38" s="117"/>
      <c r="N38" s="117"/>
    </row>
    <row r="39" spans="1:38" s="60" customFormat="1">
      <c r="A39" s="41">
        <f t="shared" si="1"/>
        <v>27</v>
      </c>
      <c r="B39" s="64" t="s">
        <v>171</v>
      </c>
      <c r="C39" s="64" t="s">
        <v>175</v>
      </c>
      <c r="D39" s="43" t="s">
        <v>25</v>
      </c>
      <c r="E39" s="65" t="str">
        <f>+VLOOKUP(B39,'[1]NSE Listed companies'!$D$2:$H$1842,5,0)</f>
        <v>CONSUMER NON DURABLES</v>
      </c>
      <c r="F39" s="115">
        <v>3800</v>
      </c>
      <c r="G39" s="116">
        <v>20.1875</v>
      </c>
      <c r="H39" s="39">
        <f t="shared" si="3"/>
        <v>0.41555733836749781</v>
      </c>
      <c r="J39" s="256"/>
      <c r="L39" s="117"/>
      <c r="N39" s="117"/>
    </row>
    <row r="40" spans="1:38" s="60" customFormat="1">
      <c r="A40" s="41">
        <f t="shared" si="1"/>
        <v>28</v>
      </c>
      <c r="B40" s="64" t="s">
        <v>180</v>
      </c>
      <c r="C40" s="64" t="s">
        <v>182</v>
      </c>
      <c r="D40" s="43" t="s">
        <v>25</v>
      </c>
      <c r="E40" s="65" t="str">
        <f>+VLOOKUP(B40,'[1]NSE Listed companies'!$D$2:$H$1842,5,0)</f>
        <v>TRADING</v>
      </c>
      <c r="F40" s="115">
        <v>3000</v>
      </c>
      <c r="G40" s="116">
        <v>4.9275000000000002</v>
      </c>
      <c r="H40" s="39">
        <f t="shared" si="3"/>
        <v>0.1014320141080295</v>
      </c>
      <c r="J40" s="256"/>
      <c r="L40" s="117"/>
      <c r="N40" s="117"/>
    </row>
    <row r="41" spans="1:38" s="60" customFormat="1">
      <c r="A41" s="41">
        <f t="shared" si="1"/>
        <v>29</v>
      </c>
      <c r="B41" s="64" t="s">
        <v>253</v>
      </c>
      <c r="C41" s="64" t="s">
        <v>257</v>
      </c>
      <c r="D41" s="43" t="s">
        <v>25</v>
      </c>
      <c r="E41" s="65" t="s">
        <v>202</v>
      </c>
      <c r="F41" s="115">
        <v>900</v>
      </c>
      <c r="G41" s="116">
        <v>4.4793000000000003</v>
      </c>
      <c r="H41" s="39">
        <f t="shared" si="3"/>
        <v>9.2205869263134774E-2</v>
      </c>
      <c r="J41" s="256"/>
      <c r="L41" s="117"/>
      <c r="N41" s="117"/>
    </row>
    <row r="42" spans="1:38" s="11" customFormat="1">
      <c r="A42" s="41">
        <f t="shared" si="1"/>
        <v>30</v>
      </c>
      <c r="B42" s="64" t="s">
        <v>215</v>
      </c>
      <c r="C42" s="64" t="s">
        <v>223</v>
      </c>
      <c r="D42" s="43" t="s">
        <v>25</v>
      </c>
      <c r="E42" s="65" t="s">
        <v>268</v>
      </c>
      <c r="F42" s="115">
        <v>14565</v>
      </c>
      <c r="G42" s="116">
        <v>2.4760499999999999</v>
      </c>
      <c r="H42" s="39">
        <f t="shared" si="3"/>
        <v>5.0969201122716676E-2</v>
      </c>
      <c r="I42" s="17"/>
      <c r="J42" s="25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</row>
    <row r="43" spans="1:38" s="17" customFormat="1">
      <c r="A43" s="119"/>
      <c r="B43" s="120"/>
      <c r="C43" s="43" t="s">
        <v>139</v>
      </c>
      <c r="D43" s="88"/>
      <c r="E43" s="121"/>
      <c r="F43" s="262"/>
      <c r="G43" s="46">
        <f>SUM(G13:G42)</f>
        <v>4449.1135130000002</v>
      </c>
      <c r="H43" s="264">
        <f>SUM(H13:H42)</f>
        <v>91.584483940911326</v>
      </c>
      <c r="J43" s="257"/>
    </row>
    <row r="44" spans="1:38" s="17" customFormat="1">
      <c r="A44" s="86"/>
      <c r="B44" s="70"/>
      <c r="C44" s="12"/>
      <c r="D44" s="19"/>
      <c r="E44" s="12"/>
      <c r="F44" s="14"/>
      <c r="G44" s="100"/>
      <c r="H44" s="123"/>
      <c r="J44" s="257"/>
    </row>
    <row r="45" spans="1:38" s="17" customFormat="1">
      <c r="A45" s="124"/>
      <c r="B45" s="70"/>
      <c r="C45" s="70" t="s">
        <v>9</v>
      </c>
      <c r="D45" s="125" t="s">
        <v>10</v>
      </c>
      <c r="E45" s="13" t="s">
        <v>10</v>
      </c>
      <c r="F45" s="126" t="s">
        <v>10</v>
      </c>
      <c r="G45" s="126" t="s">
        <v>10</v>
      </c>
      <c r="H45" s="126" t="s">
        <v>10</v>
      </c>
      <c r="J45" s="257"/>
    </row>
    <row r="46" spans="1:38" s="17" customFormat="1" ht="16.5" thickBot="1">
      <c r="A46" s="86"/>
      <c r="B46" s="42"/>
      <c r="C46" s="43" t="s">
        <v>139</v>
      </c>
      <c r="D46" s="19"/>
      <c r="E46" s="12"/>
      <c r="F46" s="14"/>
      <c r="G46" s="46">
        <f>SUM(G45)</f>
        <v>0</v>
      </c>
      <c r="H46" s="46">
        <f>SUM(H45)</f>
        <v>0</v>
      </c>
      <c r="J46" s="257"/>
    </row>
    <row r="47" spans="1:38" s="17" customFormat="1" ht="16.5" thickBot="1">
      <c r="A47" s="86"/>
      <c r="B47" s="70"/>
      <c r="C47" s="43" t="s">
        <v>12</v>
      </c>
      <c r="D47" s="19"/>
      <c r="E47" s="12"/>
      <c r="F47" s="14"/>
      <c r="G47" s="136">
        <f>+G43+G46</f>
        <v>4449.1135130000002</v>
      </c>
      <c r="H47" s="136">
        <f>+H43+H46</f>
        <v>91.584483940911326</v>
      </c>
      <c r="J47" s="257"/>
    </row>
    <row r="48" spans="1:38" s="17" customFormat="1">
      <c r="A48" s="86"/>
      <c r="B48" s="70"/>
      <c r="C48" s="43"/>
      <c r="D48" s="19"/>
      <c r="E48" s="12"/>
      <c r="F48" s="14"/>
      <c r="G48" s="116"/>
      <c r="H48" s="39"/>
      <c r="J48" s="257"/>
    </row>
    <row r="49" spans="1:10" s="17" customFormat="1">
      <c r="A49" s="86"/>
      <c r="B49" s="70"/>
      <c r="C49" s="43" t="s">
        <v>136</v>
      </c>
      <c r="D49" s="19"/>
      <c r="E49" s="12"/>
      <c r="F49" s="14"/>
      <c r="G49" s="116"/>
      <c r="H49" s="39"/>
      <c r="J49" s="257"/>
    </row>
    <row r="50" spans="1:10" s="17" customFormat="1">
      <c r="A50" s="86"/>
      <c r="B50" s="70"/>
      <c r="C50" s="43" t="s">
        <v>137</v>
      </c>
      <c r="D50" s="125" t="s">
        <v>10</v>
      </c>
      <c r="E50" s="13" t="s">
        <v>10</v>
      </c>
      <c r="F50" s="126" t="s">
        <v>10</v>
      </c>
      <c r="G50" s="140" t="s">
        <v>10</v>
      </c>
      <c r="H50" s="265" t="s">
        <v>10</v>
      </c>
      <c r="J50" s="257"/>
    </row>
    <row r="51" spans="1:10" s="17" customFormat="1">
      <c r="A51" s="86"/>
      <c r="B51" s="70"/>
      <c r="C51" s="43"/>
      <c r="D51" s="19"/>
      <c r="E51" s="12"/>
      <c r="F51" s="14"/>
      <c r="G51" s="116"/>
      <c r="H51" s="75"/>
      <c r="J51" s="257"/>
    </row>
    <row r="52" spans="1:10" s="17" customFormat="1">
      <c r="A52" s="86"/>
      <c r="B52" s="70"/>
      <c r="C52" s="43" t="s">
        <v>139</v>
      </c>
      <c r="D52" s="19"/>
      <c r="E52" s="12"/>
      <c r="F52" s="69"/>
      <c r="G52" s="46">
        <f>SUM(G51:G51)</f>
        <v>0</v>
      </c>
      <c r="H52" s="46">
        <f>SUM(H51:H51)</f>
        <v>0</v>
      </c>
      <c r="J52" s="257"/>
    </row>
    <row r="53" spans="1:10" s="17" customFormat="1">
      <c r="A53" s="86"/>
      <c r="B53" s="70"/>
      <c r="C53" s="43" t="s">
        <v>138</v>
      </c>
      <c r="D53" s="125" t="s">
        <v>10</v>
      </c>
      <c r="E53" s="13" t="s">
        <v>10</v>
      </c>
      <c r="F53" s="126" t="s">
        <v>10</v>
      </c>
      <c r="G53" s="140" t="s">
        <v>10</v>
      </c>
      <c r="H53" s="265" t="s">
        <v>10</v>
      </c>
      <c r="J53" s="257"/>
    </row>
    <row r="54" spans="1:10" s="17" customFormat="1">
      <c r="A54" s="86"/>
      <c r="B54" s="70"/>
      <c r="C54" s="43"/>
      <c r="D54" s="125"/>
      <c r="E54" s="13"/>
      <c r="F54" s="126"/>
      <c r="G54" s="127"/>
      <c r="H54" s="261"/>
      <c r="J54" s="257"/>
    </row>
    <row r="55" spans="1:10" s="17" customFormat="1" ht="16.5" thickBot="1">
      <c r="A55" s="86"/>
      <c r="B55" s="70"/>
      <c r="C55" s="43" t="s">
        <v>139</v>
      </c>
      <c r="D55" s="125"/>
      <c r="E55" s="13"/>
      <c r="F55" s="126"/>
      <c r="G55" s="266">
        <f>SUM(G54)</f>
        <v>0</v>
      </c>
      <c r="H55" s="266">
        <f>SUM(H54)</f>
        <v>0</v>
      </c>
      <c r="J55" s="257"/>
    </row>
    <row r="56" spans="1:10" s="17" customFormat="1" ht="16.5" thickBot="1">
      <c r="A56" s="86"/>
      <c r="B56" s="70"/>
      <c r="C56" s="43" t="s">
        <v>12</v>
      </c>
      <c r="D56" s="125"/>
      <c r="E56" s="13"/>
      <c r="F56" s="126"/>
      <c r="G56" s="136">
        <f>+G52+G55</f>
        <v>0</v>
      </c>
      <c r="H56" s="136">
        <f>+H52+H55</f>
        <v>0</v>
      </c>
      <c r="J56" s="257"/>
    </row>
    <row r="57" spans="1:10" s="17" customFormat="1">
      <c r="A57" s="86"/>
      <c r="B57" s="70"/>
      <c r="C57" s="43"/>
      <c r="D57" s="19"/>
      <c r="E57" s="12"/>
      <c r="F57" s="14"/>
      <c r="G57" s="260"/>
      <c r="H57" s="39"/>
      <c r="J57" s="257"/>
    </row>
    <row r="58" spans="1:10" s="17" customFormat="1">
      <c r="A58" s="86"/>
      <c r="B58" s="42"/>
      <c r="C58" s="43" t="s">
        <v>5</v>
      </c>
      <c r="D58" s="71"/>
      <c r="E58" s="129"/>
      <c r="F58" s="126"/>
      <c r="G58" s="127"/>
      <c r="H58" s="131"/>
      <c r="J58" s="257"/>
    </row>
    <row r="59" spans="1:10" s="17" customFormat="1">
      <c r="A59" s="86"/>
      <c r="B59" s="42"/>
      <c r="C59" s="45" t="s">
        <v>11</v>
      </c>
      <c r="D59" s="71" t="s">
        <v>10</v>
      </c>
      <c r="E59" s="129" t="s">
        <v>10</v>
      </c>
      <c r="F59" s="126" t="s">
        <v>10</v>
      </c>
      <c r="G59" s="127" t="s">
        <v>10</v>
      </c>
      <c r="H59" s="131" t="s">
        <v>10</v>
      </c>
      <c r="J59" s="257"/>
    </row>
    <row r="60" spans="1:10" s="17" customFormat="1">
      <c r="A60" s="86"/>
      <c r="B60" s="42"/>
      <c r="C60" s="45"/>
      <c r="D60" s="71"/>
      <c r="E60" s="129"/>
      <c r="F60" s="126"/>
      <c r="G60" s="127"/>
      <c r="H60" s="131"/>
      <c r="J60" s="257"/>
    </row>
    <row r="61" spans="1:10" s="17" customFormat="1">
      <c r="A61" s="86"/>
      <c r="B61" s="42"/>
      <c r="C61" s="43" t="s">
        <v>139</v>
      </c>
      <c r="D61" s="71"/>
      <c r="E61" s="129"/>
      <c r="F61" s="126"/>
      <c r="G61" s="127">
        <f>SUM(G60)</f>
        <v>0</v>
      </c>
      <c r="H61" s="127">
        <f>SUM(H60)</f>
        <v>0</v>
      </c>
      <c r="J61" s="257"/>
    </row>
    <row r="62" spans="1:10" s="17" customFormat="1">
      <c r="A62" s="86"/>
      <c r="B62" s="42"/>
      <c r="C62" s="70" t="s">
        <v>13</v>
      </c>
      <c r="D62" s="71" t="s">
        <v>10</v>
      </c>
      <c r="E62" s="129" t="s">
        <v>10</v>
      </c>
      <c r="F62" s="126" t="s">
        <v>10</v>
      </c>
      <c r="G62" s="127" t="s">
        <v>10</v>
      </c>
      <c r="H62" s="131" t="s">
        <v>10</v>
      </c>
      <c r="J62" s="257"/>
    </row>
    <row r="63" spans="1:10" s="17" customFormat="1">
      <c r="A63" s="86"/>
      <c r="B63" s="42"/>
      <c r="C63" s="70"/>
      <c r="D63" s="71"/>
      <c r="E63" s="129"/>
      <c r="F63" s="126"/>
      <c r="G63" s="127"/>
      <c r="H63" s="131"/>
      <c r="J63" s="257"/>
    </row>
    <row r="64" spans="1:10" s="17" customFormat="1">
      <c r="A64" s="86"/>
      <c r="B64" s="42"/>
      <c r="C64" s="43" t="s">
        <v>139</v>
      </c>
      <c r="D64" s="71"/>
      <c r="E64" s="129"/>
      <c r="F64" s="126"/>
      <c r="G64" s="127">
        <f>SUM(G63)</f>
        <v>0</v>
      </c>
      <c r="H64" s="127">
        <f>SUM(H63)</f>
        <v>0</v>
      </c>
      <c r="J64" s="257"/>
    </row>
    <row r="65" spans="1:10" s="17" customFormat="1">
      <c r="A65" s="86"/>
      <c r="B65" s="42"/>
      <c r="C65" s="43" t="s">
        <v>14</v>
      </c>
      <c r="D65" s="71" t="s">
        <v>10</v>
      </c>
      <c r="E65" s="129" t="s">
        <v>10</v>
      </c>
      <c r="F65" s="126" t="s">
        <v>10</v>
      </c>
      <c r="G65" s="127" t="s">
        <v>10</v>
      </c>
      <c r="H65" s="131" t="s">
        <v>10</v>
      </c>
      <c r="J65" s="257"/>
    </row>
    <row r="66" spans="1:10" s="17" customFormat="1">
      <c r="A66" s="86"/>
      <c r="B66" s="42"/>
      <c r="C66" s="43"/>
      <c r="D66" s="71"/>
      <c r="E66" s="129"/>
      <c r="F66" s="126"/>
      <c r="G66" s="127"/>
      <c r="H66" s="131"/>
      <c r="J66" s="257"/>
    </row>
    <row r="67" spans="1:10" s="17" customFormat="1" ht="16.5" thickBot="1">
      <c r="A67" s="86"/>
      <c r="B67" s="42"/>
      <c r="C67" s="43" t="s">
        <v>139</v>
      </c>
      <c r="D67" s="19"/>
      <c r="E67" s="72"/>
      <c r="F67" s="133"/>
      <c r="G67" s="127">
        <f>SUM(G66)</f>
        <v>0</v>
      </c>
      <c r="H67" s="127">
        <f>SUM(H66)</f>
        <v>0</v>
      </c>
      <c r="J67" s="257"/>
    </row>
    <row r="68" spans="1:10" s="17" customFormat="1" ht="16.5" thickBot="1">
      <c r="A68" s="86"/>
      <c r="B68" s="42"/>
      <c r="C68" s="43" t="s">
        <v>12</v>
      </c>
      <c r="D68" s="19"/>
      <c r="E68" s="72"/>
      <c r="F68" s="133"/>
      <c r="G68" s="136">
        <f>+G67+G64+G61</f>
        <v>0</v>
      </c>
      <c r="H68" s="136">
        <f>SUM(H60:H67)</f>
        <v>0</v>
      </c>
      <c r="J68" s="257"/>
    </row>
    <row r="69" spans="1:10" s="17" customFormat="1">
      <c r="A69" s="86"/>
      <c r="B69" s="42"/>
      <c r="C69" s="43"/>
      <c r="D69" s="19"/>
      <c r="E69" s="72"/>
      <c r="F69" s="133"/>
      <c r="G69" s="132"/>
      <c r="H69" s="267"/>
      <c r="J69" s="257"/>
    </row>
    <row r="70" spans="1:10" s="17" customFormat="1">
      <c r="A70" s="86"/>
      <c r="B70" s="42"/>
      <c r="C70" s="43" t="s">
        <v>15</v>
      </c>
      <c r="D70" s="71"/>
      <c r="E70" s="129"/>
      <c r="F70" s="126"/>
      <c r="G70" s="127"/>
      <c r="H70" s="131"/>
      <c r="J70" s="257"/>
    </row>
    <row r="71" spans="1:10" s="17" customFormat="1">
      <c r="A71" s="86"/>
      <c r="B71" s="42"/>
      <c r="C71" s="43" t="s">
        <v>89</v>
      </c>
      <c r="D71" s="71" t="s">
        <v>10</v>
      </c>
      <c r="E71" s="129" t="s">
        <v>10</v>
      </c>
      <c r="F71" s="126" t="s">
        <v>10</v>
      </c>
      <c r="G71" s="127" t="s">
        <v>10</v>
      </c>
      <c r="H71" s="131" t="s">
        <v>10</v>
      </c>
      <c r="J71" s="257"/>
    </row>
    <row r="72" spans="1:10" s="17" customFormat="1" ht="16.5" thickBot="1">
      <c r="A72" s="86"/>
      <c r="B72" s="42"/>
      <c r="C72" s="43"/>
      <c r="D72" s="19"/>
      <c r="E72" s="72"/>
      <c r="F72" s="133"/>
      <c r="G72" s="132"/>
      <c r="H72" s="267"/>
      <c r="J72" s="257"/>
    </row>
    <row r="73" spans="1:10" s="17" customFormat="1" ht="16.5" thickBot="1">
      <c r="A73" s="86"/>
      <c r="B73" s="42"/>
      <c r="C73" s="43" t="s">
        <v>12</v>
      </c>
      <c r="D73" s="19"/>
      <c r="E73" s="72"/>
      <c r="F73" s="133"/>
      <c r="G73" s="136">
        <f>SUM(G72)</f>
        <v>0</v>
      </c>
      <c r="H73" s="136">
        <f>SUM(H72)</f>
        <v>0</v>
      </c>
      <c r="J73" s="257"/>
    </row>
    <row r="74" spans="1:10" s="17" customFormat="1">
      <c r="A74" s="86"/>
      <c r="B74" s="42"/>
      <c r="C74" s="43" t="s">
        <v>16</v>
      </c>
      <c r="D74" s="19"/>
      <c r="E74" s="72"/>
      <c r="F74" s="133"/>
      <c r="G74" s="46"/>
      <c r="H74" s="248"/>
      <c r="J74" s="257"/>
    </row>
    <row r="75" spans="1:10" s="17" customFormat="1">
      <c r="A75" s="86"/>
      <c r="B75" s="42"/>
      <c r="C75" s="43" t="s">
        <v>140</v>
      </c>
      <c r="D75" s="19"/>
      <c r="E75" s="72"/>
      <c r="F75" s="283"/>
      <c r="G75" s="130"/>
      <c r="H75" s="75"/>
      <c r="J75" s="257"/>
    </row>
    <row r="76" spans="1:10" s="17" customFormat="1">
      <c r="A76" s="86">
        <f>+A42+1</f>
        <v>31</v>
      </c>
      <c r="B76" s="64" t="s">
        <v>224</v>
      </c>
      <c r="C76" s="43" t="s">
        <v>225</v>
      </c>
      <c r="D76" s="19"/>
      <c r="E76" s="72"/>
      <c r="F76" s="283">
        <v>1693.8</v>
      </c>
      <c r="G76" s="130">
        <v>169.38</v>
      </c>
      <c r="H76" s="75">
        <f t="shared" ref="H76" si="4">+(G76/$G$81)*100</f>
        <v>3.4866675899782922</v>
      </c>
      <c r="J76" s="257"/>
    </row>
    <row r="77" spans="1:10" s="17" customFormat="1">
      <c r="A77" s="86"/>
      <c r="B77" s="42"/>
      <c r="C77" s="43"/>
      <c r="D77" s="19"/>
      <c r="E77" s="72"/>
      <c r="F77" s="283"/>
      <c r="G77" s="130"/>
      <c r="H77" s="248"/>
      <c r="J77" s="257"/>
    </row>
    <row r="78" spans="1:10" s="17" customFormat="1">
      <c r="A78" s="86"/>
      <c r="B78" s="42"/>
      <c r="C78" s="43" t="s">
        <v>100</v>
      </c>
      <c r="D78" s="19"/>
      <c r="E78" s="135"/>
      <c r="F78" s="69"/>
      <c r="G78" s="249">
        <f>G81-G47-G56-G68-G76-G73</f>
        <v>239.4401909999998</v>
      </c>
      <c r="H78" s="134">
        <f>(G78/$G$81)*100</f>
        <v>4.9288484691103518</v>
      </c>
      <c r="J78" s="257"/>
    </row>
    <row r="79" spans="1:10" s="17" customFormat="1" ht="16.5" thickBot="1">
      <c r="A79" s="86"/>
      <c r="B79" s="42"/>
      <c r="C79" s="43"/>
      <c r="D79" s="19"/>
      <c r="E79" s="135"/>
      <c r="F79" s="69"/>
      <c r="G79" s="249"/>
      <c r="H79" s="134"/>
      <c r="J79" s="257"/>
    </row>
    <row r="80" spans="1:10" s="17" customFormat="1" ht="16.5" thickBot="1">
      <c r="A80" s="86"/>
      <c r="B80" s="42"/>
      <c r="C80" s="43" t="s">
        <v>12</v>
      </c>
      <c r="D80" s="19"/>
      <c r="E80" s="135"/>
      <c r="F80" s="69"/>
      <c r="G80" s="136">
        <f>+G78+G76</f>
        <v>408.8201909999998</v>
      </c>
      <c r="H80" s="136">
        <f>+H78+H76</f>
        <v>8.4155160590886435</v>
      </c>
      <c r="J80" s="23"/>
    </row>
    <row r="81" spans="1:11" s="17" customFormat="1" ht="16.5" thickBot="1">
      <c r="A81" s="243"/>
      <c r="B81" s="244"/>
      <c r="C81" s="245" t="s">
        <v>17</v>
      </c>
      <c r="D81" s="245"/>
      <c r="E81" s="246"/>
      <c r="F81" s="247"/>
      <c r="G81" s="136">
        <v>4857.933704</v>
      </c>
      <c r="H81" s="122">
        <f>+H47+H56+H68+H73+H80</f>
        <v>99.999999999999972</v>
      </c>
      <c r="J81" s="23"/>
    </row>
    <row r="82" spans="1:11" s="17" customFormat="1">
      <c r="A82" s="22"/>
      <c r="B82" s="22"/>
      <c r="C82" s="18"/>
      <c r="D82" s="27"/>
      <c r="E82" s="23"/>
      <c r="F82" s="29"/>
      <c r="G82" s="29"/>
      <c r="H82" s="16"/>
      <c r="J82" s="23"/>
      <c r="K82" s="74"/>
    </row>
    <row r="83" spans="1:11" s="17" customFormat="1">
      <c r="A83" s="87"/>
      <c r="B83" s="87"/>
      <c r="C83" s="23"/>
      <c r="D83" s="80"/>
      <c r="E83" s="148"/>
      <c r="F83" s="29"/>
      <c r="G83" s="29"/>
      <c r="H83" s="29"/>
      <c r="J83" s="23"/>
    </row>
    <row r="84" spans="1:11" s="11" customFormat="1">
      <c r="A84" s="22"/>
      <c r="B84" s="22"/>
      <c r="C84" s="18" t="s">
        <v>18</v>
      </c>
      <c r="D84" s="1"/>
      <c r="E84" s="35"/>
      <c r="F84" s="48"/>
      <c r="G84" s="48"/>
      <c r="H84" s="29"/>
      <c r="J84" s="49"/>
    </row>
    <row r="85" spans="1:11" s="11" customFormat="1">
      <c r="A85" s="34"/>
      <c r="B85" s="34"/>
      <c r="C85" s="24"/>
      <c r="D85" s="1"/>
      <c r="E85" s="35"/>
      <c r="F85" s="48"/>
      <c r="G85" s="48"/>
      <c r="H85" s="29"/>
      <c r="J85" s="49"/>
    </row>
    <row r="86" spans="1:11" s="11" customFormat="1" ht="18.75">
      <c r="B86" s="50">
        <v>1</v>
      </c>
      <c r="C86" s="144" t="s">
        <v>27</v>
      </c>
      <c r="D86" s="1"/>
      <c r="E86" s="2"/>
      <c r="F86" s="48"/>
      <c r="G86" s="48"/>
      <c r="H86" s="149"/>
      <c r="J86" s="49"/>
    </row>
    <row r="87" spans="1:11" s="11" customFormat="1" ht="18.75">
      <c r="B87" s="50">
        <v>2</v>
      </c>
      <c r="C87" s="144" t="s">
        <v>20</v>
      </c>
      <c r="D87" s="1"/>
      <c r="E87" s="2"/>
      <c r="F87" s="48"/>
      <c r="G87" s="48"/>
      <c r="H87" s="48"/>
      <c r="J87" s="49"/>
    </row>
    <row r="88" spans="1:11" s="11" customFormat="1" ht="18.75">
      <c r="B88" s="50">
        <v>3</v>
      </c>
      <c r="C88" s="51" t="s">
        <v>280</v>
      </c>
      <c r="D88" s="1"/>
      <c r="E88" s="2"/>
      <c r="F88" s="48"/>
      <c r="G88" s="48"/>
      <c r="H88" s="48"/>
      <c r="J88" s="49"/>
    </row>
    <row r="89" spans="1:11" s="11" customFormat="1" ht="18.75">
      <c r="B89" s="50"/>
      <c r="C89" s="51" t="s">
        <v>281</v>
      </c>
      <c r="D89" s="1"/>
      <c r="E89" s="2"/>
      <c r="F89" s="150"/>
      <c r="G89" s="48"/>
      <c r="H89" s="48"/>
      <c r="J89" s="49"/>
    </row>
    <row r="90" spans="1:11" s="11" customFormat="1" ht="18.75">
      <c r="B90" s="50"/>
      <c r="C90" s="51" t="s">
        <v>282</v>
      </c>
      <c r="D90" s="1"/>
      <c r="E90" s="2"/>
      <c r="F90" s="137"/>
      <c r="G90" s="48"/>
      <c r="H90" s="48"/>
      <c r="J90" s="49"/>
    </row>
    <row r="91" spans="1:11" s="11" customFormat="1" ht="18.75">
      <c r="B91" s="50"/>
      <c r="C91" s="51" t="s">
        <v>283</v>
      </c>
      <c r="D91" s="1"/>
      <c r="E91" s="2"/>
      <c r="H91" s="48"/>
      <c r="J91" s="49"/>
    </row>
    <row r="92" spans="1:11" s="11" customFormat="1" ht="18.75">
      <c r="B92" s="50">
        <v>4</v>
      </c>
      <c r="C92" s="51" t="s">
        <v>352</v>
      </c>
      <c r="D92" s="1"/>
      <c r="E92" s="2"/>
      <c r="H92" s="48"/>
      <c r="J92" s="49"/>
    </row>
    <row r="93" spans="1:11" s="11" customFormat="1" ht="18.75">
      <c r="B93" s="50"/>
      <c r="C93" s="51" t="s">
        <v>353</v>
      </c>
      <c r="D93" s="1"/>
      <c r="E93" s="2"/>
      <c r="H93" s="48"/>
      <c r="J93" s="49"/>
    </row>
    <row r="94" spans="1:11" s="11" customFormat="1" ht="18.75">
      <c r="B94" s="50"/>
      <c r="C94" s="51" t="s">
        <v>354</v>
      </c>
      <c r="D94" s="1"/>
      <c r="E94" s="24"/>
      <c r="H94" s="48"/>
      <c r="J94" s="49"/>
    </row>
    <row r="95" spans="1:11" s="11" customFormat="1" ht="18.75">
      <c r="B95" s="50"/>
      <c r="C95" s="51" t="s">
        <v>355</v>
      </c>
      <c r="D95" s="1"/>
      <c r="E95" s="24"/>
      <c r="F95" s="48"/>
      <c r="G95" s="48"/>
      <c r="H95" s="48"/>
      <c r="J95" s="49"/>
    </row>
    <row r="96" spans="1:11" s="11" customFormat="1" ht="18.75">
      <c r="B96" s="50">
        <v>5</v>
      </c>
      <c r="C96" s="144" t="s">
        <v>88</v>
      </c>
      <c r="D96" s="1"/>
      <c r="E96" s="24"/>
      <c r="F96" s="48"/>
      <c r="G96" s="48"/>
      <c r="H96" s="48"/>
      <c r="J96" s="49"/>
    </row>
    <row r="97" spans="1:10" s="11" customFormat="1" ht="18.75">
      <c r="B97" s="50"/>
      <c r="C97" s="144" t="s">
        <v>78</v>
      </c>
      <c r="D97" s="1"/>
      <c r="E97" s="24"/>
      <c r="F97" s="95"/>
      <c r="G97" s="48"/>
      <c r="H97" s="48"/>
      <c r="J97" s="49"/>
    </row>
    <row r="98" spans="1:10" s="11" customFormat="1" ht="18.75">
      <c r="B98" s="50">
        <v>6</v>
      </c>
      <c r="C98" s="145" t="s">
        <v>204</v>
      </c>
      <c r="D98" s="1"/>
      <c r="E98" s="24"/>
      <c r="F98" s="95"/>
      <c r="G98" s="48"/>
      <c r="H98" s="48"/>
      <c r="J98" s="49"/>
    </row>
    <row r="99" spans="1:10" s="11" customFormat="1" ht="18.75">
      <c r="B99" s="50">
        <v>7</v>
      </c>
      <c r="C99" s="145" t="s">
        <v>205</v>
      </c>
      <c r="D99" s="1"/>
      <c r="E99" s="24"/>
      <c r="F99" s="95"/>
      <c r="G99" s="48"/>
      <c r="H99" s="48"/>
      <c r="J99" s="49"/>
    </row>
    <row r="100" spans="1:10" s="11" customFormat="1" ht="18.75">
      <c r="B100" s="50">
        <v>8</v>
      </c>
      <c r="C100" s="145" t="s">
        <v>270</v>
      </c>
      <c r="D100" s="1"/>
      <c r="E100" s="24"/>
      <c r="F100" s="95"/>
      <c r="G100" s="48"/>
      <c r="H100" s="48"/>
      <c r="J100" s="49"/>
    </row>
    <row r="101" spans="1:10" s="11" customFormat="1" ht="18.75">
      <c r="B101" s="50">
        <v>9</v>
      </c>
      <c r="C101" s="145" t="s">
        <v>207</v>
      </c>
      <c r="D101" s="1"/>
      <c r="E101" s="24"/>
      <c r="F101" s="95"/>
      <c r="G101" s="48"/>
      <c r="H101" s="48"/>
      <c r="J101" s="49"/>
    </row>
    <row r="102" spans="1:10">
      <c r="A102" s="34"/>
      <c r="B102" s="34"/>
      <c r="C102" s="24"/>
    </row>
    <row r="108" spans="1:10">
      <c r="E108" s="82"/>
    </row>
    <row r="109" spans="1:10">
      <c r="E109" s="82"/>
    </row>
    <row r="110" spans="1:10">
      <c r="E110" s="82"/>
    </row>
    <row r="111" spans="1:10">
      <c r="E111" s="82"/>
    </row>
    <row r="112" spans="1:10">
      <c r="E112" s="82"/>
    </row>
  </sheetData>
  <phoneticPr fontId="0" type="noConversion"/>
  <pageMargins left="0.75" right="0.75" top="1" bottom="1" header="0.5" footer="0.5"/>
  <pageSetup scale="4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39997558519241921"/>
    <pageSetUpPr fitToPage="1"/>
  </sheetPr>
  <dimension ref="A1:AL93"/>
  <sheetViews>
    <sheetView view="pageBreakPreview" zoomScale="70" zoomScaleNormal="90" zoomScaleSheetLayoutView="70" workbookViewId="0">
      <selection activeCell="C1" sqref="C1"/>
    </sheetView>
  </sheetViews>
  <sheetFormatPr defaultColWidth="9.140625" defaultRowHeight="15.75"/>
  <cols>
    <col min="1" max="1" width="12.85546875" style="6" customWidth="1"/>
    <col min="2" max="2" width="21.140625" style="6" customWidth="1"/>
    <col min="3" max="3" width="76.28515625" style="7" customWidth="1"/>
    <col min="4" max="4" width="13.140625" style="4" customWidth="1"/>
    <col min="5" max="5" width="38.85546875" style="5" bestFit="1" customWidth="1"/>
    <col min="6" max="6" width="16.85546875" style="106" customWidth="1"/>
    <col min="7" max="7" width="20.140625" style="100" customWidth="1"/>
    <col min="8" max="8" width="14.85546875" style="138" customWidth="1"/>
    <col min="9" max="9" width="0" style="10" hidden="1" customWidth="1"/>
    <col min="10" max="10" width="10.85546875" style="6" bestFit="1" customWidth="1"/>
    <col min="11" max="11" width="2" style="10" customWidth="1"/>
    <col min="12" max="12" width="18.42578125" style="10" bestFit="1" customWidth="1"/>
    <col min="13" max="13" width="10" style="10" bestFit="1" customWidth="1"/>
    <col min="14" max="16384" width="9.140625" style="10"/>
  </cols>
  <sheetData>
    <row r="1" spans="1:14" s="11" customFormat="1" ht="22.5" customHeight="1">
      <c r="A1" s="34"/>
      <c r="B1" s="34"/>
      <c r="C1" s="220" t="s">
        <v>101</v>
      </c>
      <c r="D1" s="34"/>
      <c r="E1" s="76"/>
      <c r="F1" s="226"/>
      <c r="G1" s="226"/>
      <c r="H1" s="226"/>
      <c r="I1" s="49"/>
      <c r="J1" s="49"/>
    </row>
    <row r="2" spans="1:14" s="11" customFormat="1" ht="22.5" customHeight="1">
      <c r="A2" s="34"/>
      <c r="B2" s="34"/>
      <c r="C2" s="107" t="s">
        <v>94</v>
      </c>
      <c r="D2" s="34"/>
      <c r="E2" s="76"/>
      <c r="F2" s="226"/>
      <c r="G2" s="226"/>
      <c r="H2" s="226"/>
      <c r="I2" s="49"/>
      <c r="J2" s="49"/>
    </row>
    <row r="3" spans="1:14" s="11" customFormat="1" ht="18.75" customHeight="1">
      <c r="A3" s="34"/>
      <c r="B3" s="34"/>
      <c r="C3" s="24" t="s">
        <v>203</v>
      </c>
      <c r="D3" s="34"/>
      <c r="E3" s="76"/>
      <c r="F3" s="226"/>
      <c r="G3" s="226"/>
      <c r="H3" s="226"/>
      <c r="I3" s="49"/>
      <c r="J3" s="49"/>
    </row>
    <row r="4" spans="1:14" s="11" customFormat="1">
      <c r="A4" s="34"/>
      <c r="B4" s="34"/>
      <c r="C4" s="24"/>
      <c r="D4" s="34"/>
      <c r="E4" s="76"/>
      <c r="F4" s="226"/>
      <c r="G4" s="226"/>
      <c r="H4" s="226"/>
      <c r="I4" s="49"/>
      <c r="J4" s="49"/>
    </row>
    <row r="5" spans="1:14" s="11" customFormat="1">
      <c r="A5" s="34"/>
      <c r="B5" s="55" t="s">
        <v>30</v>
      </c>
      <c r="C5" s="222" t="s">
        <v>48</v>
      </c>
      <c r="D5" s="34"/>
      <c r="E5" s="76"/>
      <c r="F5" s="226"/>
      <c r="G5" s="226"/>
      <c r="H5" s="226"/>
      <c r="I5" s="49"/>
      <c r="J5" s="49"/>
    </row>
    <row r="6" spans="1:14" s="11" customFormat="1">
      <c r="A6" s="34"/>
      <c r="B6" s="56"/>
      <c r="C6" s="222" t="s">
        <v>49</v>
      </c>
      <c r="D6" s="34"/>
      <c r="E6" s="76"/>
      <c r="F6" s="226"/>
      <c r="G6" s="226"/>
      <c r="H6" s="226"/>
      <c r="I6" s="49"/>
      <c r="J6" s="49"/>
    </row>
    <row r="7" spans="1:14" s="11" customFormat="1">
      <c r="A7" s="34"/>
      <c r="B7" s="56"/>
      <c r="C7" s="222" t="s">
        <v>50</v>
      </c>
      <c r="D7" s="34"/>
      <c r="E7" s="76"/>
      <c r="F7" s="226"/>
      <c r="G7" s="226"/>
      <c r="H7" s="226"/>
      <c r="I7" s="49"/>
      <c r="J7" s="49"/>
    </row>
    <row r="8" spans="1:14" s="11" customFormat="1" ht="16.5" thickBot="1">
      <c r="A8" s="34"/>
      <c r="B8" s="56"/>
      <c r="C8" s="222"/>
      <c r="D8" s="34"/>
      <c r="E8" s="76"/>
      <c r="F8" s="226"/>
      <c r="G8" s="226"/>
      <c r="H8" s="226"/>
      <c r="I8" s="49"/>
      <c r="J8" s="49"/>
    </row>
    <row r="9" spans="1:14" s="11" customFormat="1">
      <c r="A9" s="108" t="s">
        <v>97</v>
      </c>
      <c r="B9" s="57" t="s">
        <v>30</v>
      </c>
      <c r="C9" s="109" t="s">
        <v>1</v>
      </c>
      <c r="D9" s="58" t="s">
        <v>2</v>
      </c>
      <c r="E9" s="59" t="s">
        <v>90</v>
      </c>
      <c r="F9" s="110" t="s">
        <v>3</v>
      </c>
      <c r="G9" s="111" t="s">
        <v>98</v>
      </c>
      <c r="H9" s="83" t="s">
        <v>4</v>
      </c>
      <c r="I9" s="17"/>
      <c r="J9" s="23"/>
    </row>
    <row r="10" spans="1:14" s="11" customFormat="1">
      <c r="A10" s="311"/>
      <c r="B10" s="312"/>
      <c r="C10" s="313"/>
      <c r="D10" s="314"/>
      <c r="E10" s="315"/>
      <c r="F10" s="316"/>
      <c r="G10" s="46" t="s">
        <v>8</v>
      </c>
      <c r="H10" s="317"/>
      <c r="I10" s="17"/>
      <c r="J10" s="23"/>
    </row>
    <row r="11" spans="1:14" s="60" customFormat="1">
      <c r="A11" s="112"/>
      <c r="B11" s="42"/>
      <c r="C11" s="63" t="s">
        <v>7</v>
      </c>
      <c r="D11" s="19"/>
      <c r="E11" s="12"/>
      <c r="F11" s="14"/>
      <c r="H11" s="113"/>
      <c r="I11" s="10"/>
      <c r="J11" s="211"/>
    </row>
    <row r="12" spans="1:14" s="60" customFormat="1">
      <c r="A12" s="61"/>
      <c r="B12" s="62"/>
      <c r="C12" s="63" t="s">
        <v>6</v>
      </c>
      <c r="D12" s="19"/>
      <c r="E12" s="12"/>
      <c r="F12" s="14"/>
      <c r="G12" s="114"/>
      <c r="H12" s="84"/>
      <c r="J12" s="211"/>
    </row>
    <row r="13" spans="1:14" s="60" customFormat="1">
      <c r="A13" s="41">
        <v>1</v>
      </c>
      <c r="B13" s="64" t="s">
        <v>151</v>
      </c>
      <c r="C13" s="64" t="s">
        <v>152</v>
      </c>
      <c r="D13" s="43" t="s">
        <v>24</v>
      </c>
      <c r="E13" s="65" t="str">
        <f>+VLOOKUP(B13,'[1]NSE Listed companies'!$D$2:$H$1842,5,0)</f>
        <v>FINANCE</v>
      </c>
      <c r="F13" s="115">
        <v>99375</v>
      </c>
      <c r="G13" s="116">
        <v>17.887499999999999</v>
      </c>
      <c r="H13" s="37">
        <f t="shared" ref="H13:H28" si="0">+(G13/$G$68)*100</f>
        <v>9.844801323392268</v>
      </c>
      <c r="J13" s="211"/>
      <c r="L13" s="117"/>
      <c r="N13" s="117"/>
    </row>
    <row r="14" spans="1:14" s="60" customFormat="1">
      <c r="A14" s="41">
        <f>1+A13</f>
        <v>2</v>
      </c>
      <c r="B14" s="64" t="s">
        <v>209</v>
      </c>
      <c r="C14" s="64" t="s">
        <v>217</v>
      </c>
      <c r="D14" s="43" t="s">
        <v>24</v>
      </c>
      <c r="E14" s="65" t="str">
        <f>+VLOOKUP(B14,'[1]NSE Listed companies'!$D$2:$H$1842,5,0)</f>
        <v>TRADING</v>
      </c>
      <c r="F14" s="115">
        <v>5925</v>
      </c>
      <c r="G14" s="116">
        <v>17.603175</v>
      </c>
      <c r="H14" s="37">
        <f t="shared" si="0"/>
        <v>9.6883164520422458</v>
      </c>
      <c r="J14" s="211"/>
      <c r="L14" s="117"/>
      <c r="N14" s="117"/>
    </row>
    <row r="15" spans="1:14" s="60" customFormat="1">
      <c r="A15" s="41">
        <f t="shared" ref="A15:A28" si="1">1+A14</f>
        <v>3</v>
      </c>
      <c r="B15" s="64" t="s">
        <v>130</v>
      </c>
      <c r="C15" s="64" t="s">
        <v>132</v>
      </c>
      <c r="D15" s="43" t="s">
        <v>24</v>
      </c>
      <c r="E15" s="65" t="str">
        <f>+VLOOKUP(B15,'[1]NSE Listed companies'!$D$2:$H$1842,5,0)</f>
        <v>SOFTWARE</v>
      </c>
      <c r="F15" s="115">
        <v>2092</v>
      </c>
      <c r="G15" s="116">
        <v>17.366738000000002</v>
      </c>
      <c r="H15" s="37">
        <f t="shared" si="0"/>
        <v>9.5581878543903169</v>
      </c>
      <c r="J15" s="211"/>
      <c r="L15" s="117"/>
      <c r="N15" s="117"/>
    </row>
    <row r="16" spans="1:14" s="60" customFormat="1">
      <c r="A16" s="41">
        <f t="shared" si="1"/>
        <v>4</v>
      </c>
      <c r="B16" s="64" t="s">
        <v>150</v>
      </c>
      <c r="C16" s="64" t="s">
        <v>153</v>
      </c>
      <c r="D16" s="43" t="s">
        <v>24</v>
      </c>
      <c r="E16" s="65" t="s">
        <v>163</v>
      </c>
      <c r="F16" s="115">
        <v>2300</v>
      </c>
      <c r="G16" s="116">
        <v>17.17755</v>
      </c>
      <c r="H16" s="37">
        <f t="shared" si="0"/>
        <v>9.4540638419363727</v>
      </c>
      <c r="J16" s="211"/>
      <c r="L16" s="117"/>
      <c r="N16" s="117"/>
    </row>
    <row r="17" spans="1:38" s="60" customFormat="1">
      <c r="A17" s="41">
        <f t="shared" si="1"/>
        <v>5</v>
      </c>
      <c r="B17" s="64" t="s">
        <v>212</v>
      </c>
      <c r="C17" s="64" t="s">
        <v>220</v>
      </c>
      <c r="D17" s="43" t="s">
        <v>24</v>
      </c>
      <c r="E17" s="65" t="s">
        <v>163</v>
      </c>
      <c r="F17" s="115">
        <v>2120</v>
      </c>
      <c r="G17" s="116">
        <v>16.474519999999998</v>
      </c>
      <c r="H17" s="37">
        <f t="shared" si="0"/>
        <v>9.0671349432985249</v>
      </c>
      <c r="J17" s="211"/>
      <c r="L17" s="117"/>
      <c r="N17" s="117"/>
    </row>
    <row r="18" spans="1:38" s="60" customFormat="1">
      <c r="A18" s="41">
        <f t="shared" si="1"/>
        <v>6</v>
      </c>
      <c r="B18" s="64" t="s">
        <v>211</v>
      </c>
      <c r="C18" s="64" t="s">
        <v>219</v>
      </c>
      <c r="D18" s="43" t="s">
        <v>24</v>
      </c>
      <c r="E18" s="65" t="str">
        <f>+VLOOKUP(B18,'[1]NSE Listed companies'!$D$2:$H$1842,5,0)</f>
        <v>CONSTRUCTION</v>
      </c>
      <c r="F18" s="115">
        <v>6510</v>
      </c>
      <c r="G18" s="116">
        <v>16.395434999999999</v>
      </c>
      <c r="H18" s="37">
        <f t="shared" si="0"/>
        <v>9.0236086756445495</v>
      </c>
      <c r="J18" s="211"/>
      <c r="L18" s="117"/>
      <c r="N18" s="117"/>
    </row>
    <row r="19" spans="1:38">
      <c r="A19" s="41">
        <f t="shared" si="1"/>
        <v>7</v>
      </c>
      <c r="B19" s="64" t="s">
        <v>158</v>
      </c>
      <c r="C19" s="64" t="s">
        <v>161</v>
      </c>
      <c r="D19" s="43" t="s">
        <v>24</v>
      </c>
      <c r="E19" s="65" t="str">
        <f>+VLOOKUP(B19,'[1]NSE Listed companies'!$D$2:$H$1842,5,0)</f>
        <v>INDUSTRIAL PRODUCTS</v>
      </c>
      <c r="F19" s="115">
        <v>4685</v>
      </c>
      <c r="G19" s="116">
        <v>14.671077500000001</v>
      </c>
      <c r="H19" s="37">
        <f t="shared" si="0"/>
        <v>8.0745684521364378</v>
      </c>
      <c r="J19" s="211"/>
      <c r="K19" s="147"/>
      <c r="L19" s="117"/>
      <c r="M19" s="60"/>
      <c r="N19" s="117"/>
    </row>
    <row r="20" spans="1:38">
      <c r="A20" s="41">
        <f t="shared" si="1"/>
        <v>8</v>
      </c>
      <c r="B20" s="64" t="s">
        <v>208</v>
      </c>
      <c r="C20" s="64" t="s">
        <v>216</v>
      </c>
      <c r="D20" s="43" t="s">
        <v>25</v>
      </c>
      <c r="E20" s="65" t="str">
        <f>+VLOOKUP(B20,'[1]NSE Listed companies'!$D$2:$H$1842,5,0)</f>
        <v>TELECOM - SERVICES</v>
      </c>
      <c r="F20" s="115">
        <v>3460</v>
      </c>
      <c r="G20" s="116">
        <v>14.564870000000001</v>
      </c>
      <c r="H20" s="37">
        <f t="shared" si="0"/>
        <v>8.0161146862913402</v>
      </c>
      <c r="J20" s="211"/>
      <c r="K20" s="147"/>
      <c r="L20" s="117"/>
      <c r="M20" s="60"/>
      <c r="N20" s="117"/>
    </row>
    <row r="21" spans="1:38">
      <c r="A21" s="41">
        <f t="shared" si="1"/>
        <v>9</v>
      </c>
      <c r="B21" s="64" t="s">
        <v>159</v>
      </c>
      <c r="C21" s="64" t="s">
        <v>162</v>
      </c>
      <c r="D21" s="43" t="s">
        <v>25</v>
      </c>
      <c r="E21" s="65" t="str">
        <f>+VLOOKUP(B21,'[1]NSE Listed companies'!$D$2:$H$1842,5,0)</f>
        <v>CHEMICALS</v>
      </c>
      <c r="F21" s="115">
        <v>7700</v>
      </c>
      <c r="G21" s="116">
        <v>11.73865</v>
      </c>
      <c r="H21" s="37">
        <f t="shared" si="0"/>
        <v>6.4606388290615584</v>
      </c>
      <c r="J21" s="211"/>
      <c r="K21" s="147"/>
      <c r="L21" s="117"/>
      <c r="M21" s="60"/>
      <c r="N21" s="117"/>
    </row>
    <row r="22" spans="1:38">
      <c r="A22" s="41">
        <f t="shared" si="1"/>
        <v>10</v>
      </c>
      <c r="B22" s="64" t="s">
        <v>183</v>
      </c>
      <c r="C22" s="64" t="s">
        <v>184</v>
      </c>
      <c r="D22" s="43" t="s">
        <v>25</v>
      </c>
      <c r="E22" s="65" t="str">
        <f>+VLOOKUP(B22,'[1]NSE Listed companies'!$D$2:$H$1842,5,0)</f>
        <v>TRANSPORTATION</v>
      </c>
      <c r="F22" s="115">
        <v>2580</v>
      </c>
      <c r="G22" s="116">
        <v>8.8171499999999998</v>
      </c>
      <c r="H22" s="37">
        <f t="shared" si="0"/>
        <v>4.8527234095624392</v>
      </c>
      <c r="J22" s="211"/>
      <c r="K22" s="147"/>
      <c r="L22" s="117"/>
      <c r="M22" s="60"/>
      <c r="N22" s="117"/>
    </row>
    <row r="23" spans="1:38" s="11" customFormat="1">
      <c r="A23" s="41">
        <f t="shared" si="1"/>
        <v>11</v>
      </c>
      <c r="B23" s="64" t="s">
        <v>258</v>
      </c>
      <c r="C23" s="64" t="s">
        <v>259</v>
      </c>
      <c r="D23" s="43" t="s">
        <v>24</v>
      </c>
      <c r="E23" s="65" t="str">
        <f>+VLOOKUP(B23,'[1]NSE Listed companies'!$D$2:$H$1842,5,0)</f>
        <v>CEMENT</v>
      </c>
      <c r="F23" s="115">
        <v>1500</v>
      </c>
      <c r="G23" s="116">
        <v>7.74</v>
      </c>
      <c r="H23" s="37">
        <f t="shared" si="0"/>
        <v>4.259888874524453</v>
      </c>
      <c r="I23" s="17"/>
      <c r="J23" s="211"/>
      <c r="K23" s="147"/>
      <c r="L23" s="117"/>
      <c r="M23" s="60"/>
      <c r="N23" s="1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>
      <c r="A24" s="41">
        <f t="shared" si="1"/>
        <v>12</v>
      </c>
      <c r="B24" s="64" t="s">
        <v>143</v>
      </c>
      <c r="C24" s="64" t="s">
        <v>144</v>
      </c>
      <c r="D24" s="43" t="s">
        <v>24</v>
      </c>
      <c r="E24" s="65" t="str">
        <f>+VLOOKUP(B24,'[1]NSE Listed companies'!$D$2:$H$1842,5,0)</f>
        <v>PESTICIDES</v>
      </c>
      <c r="F24" s="115">
        <v>65</v>
      </c>
      <c r="G24" s="116">
        <v>5.8851000000000004</v>
      </c>
      <c r="H24" s="37">
        <f t="shared" si="0"/>
        <v>3.2390015523855111</v>
      </c>
      <c r="I24" s="17"/>
      <c r="J24" s="211"/>
      <c r="K24" s="147"/>
      <c r="L24" s="117"/>
      <c r="M24" s="60"/>
      <c r="N24" s="1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38">
      <c r="A25" s="41">
        <f t="shared" si="1"/>
        <v>13</v>
      </c>
      <c r="B25" s="64" t="s">
        <v>169</v>
      </c>
      <c r="C25" s="64" t="s">
        <v>173</v>
      </c>
      <c r="D25" s="43" t="s">
        <v>24</v>
      </c>
      <c r="E25" s="65" t="str">
        <f>+VLOOKUP(B25,'[1]NSE Listed companies'!$D$2:$H$1842,5,0)</f>
        <v>PETROLEUM PRODUCTS</v>
      </c>
      <c r="F25" s="115">
        <v>180</v>
      </c>
      <c r="G25" s="116">
        <v>4.0218299999999996</v>
      </c>
      <c r="H25" s="37">
        <f t="shared" si="0"/>
        <v>2.2135076062310954</v>
      </c>
      <c r="I25" s="17"/>
      <c r="J25" s="211"/>
      <c r="K25" s="147"/>
      <c r="L25" s="117"/>
      <c r="M25" s="60"/>
      <c r="N25" s="1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</row>
    <row r="26" spans="1:38">
      <c r="A26" s="41">
        <f t="shared" si="1"/>
        <v>14</v>
      </c>
      <c r="B26" s="64" t="s">
        <v>246</v>
      </c>
      <c r="C26" s="64" t="s">
        <v>248</v>
      </c>
      <c r="D26" s="43" t="s">
        <v>24</v>
      </c>
      <c r="E26" s="65" t="str">
        <f>+VLOOKUP(B26,'[1]NSE Listed companies'!$D$2:$H$1842,5,0)</f>
        <v>SOFTWARE</v>
      </c>
      <c r="F26" s="115">
        <v>140</v>
      </c>
      <c r="G26" s="116">
        <v>3.48922</v>
      </c>
      <c r="H26" s="37">
        <f t="shared" si="0"/>
        <v>1.9203733150863322</v>
      </c>
      <c r="I26" s="17"/>
      <c r="J26" s="211"/>
      <c r="K26" s="147"/>
      <c r="L26" s="117"/>
      <c r="M26" s="60"/>
      <c r="N26" s="1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</row>
    <row r="27" spans="1:38">
      <c r="A27" s="41">
        <f t="shared" si="1"/>
        <v>15</v>
      </c>
      <c r="B27" s="64" t="s">
        <v>232</v>
      </c>
      <c r="C27" s="64" t="s">
        <v>242</v>
      </c>
      <c r="D27" s="43" t="s">
        <v>25</v>
      </c>
      <c r="E27" s="65" t="str">
        <f>+VLOOKUP(B27,'[1]NSE Listed companies'!$D$2:$H$1842,5,0)</f>
        <v>SOFTWARE</v>
      </c>
      <c r="F27" s="115">
        <v>300</v>
      </c>
      <c r="G27" s="116">
        <v>2.3752499999999999</v>
      </c>
      <c r="H27" s="37">
        <f t="shared" si="0"/>
        <v>1.3072740373661764</v>
      </c>
      <c r="I27" s="17"/>
      <c r="J27" s="211"/>
      <c r="K27" s="147"/>
      <c r="L27" s="117"/>
      <c r="M27" s="60"/>
      <c r="N27" s="1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</row>
    <row r="28" spans="1:38" s="11" customFormat="1">
      <c r="A28" s="41">
        <f t="shared" si="1"/>
        <v>16</v>
      </c>
      <c r="B28" s="64" t="s">
        <v>215</v>
      </c>
      <c r="C28" s="64" t="s">
        <v>223</v>
      </c>
      <c r="D28" s="43" t="s">
        <v>25</v>
      </c>
      <c r="E28" s="65" t="s">
        <v>268</v>
      </c>
      <c r="F28" s="115">
        <v>1155</v>
      </c>
      <c r="G28" s="116">
        <v>0.19635</v>
      </c>
      <c r="H28" s="37">
        <f t="shared" si="0"/>
        <v>0.10806578559597886</v>
      </c>
      <c r="I28" s="17"/>
      <c r="J28" s="211"/>
      <c r="K28" s="147"/>
      <c r="L28" s="117"/>
      <c r="M28" s="60"/>
      <c r="N28" s="1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</row>
    <row r="29" spans="1:38" s="11" customFormat="1">
      <c r="A29" s="41"/>
      <c r="B29" s="64"/>
      <c r="C29" s="64"/>
      <c r="D29" s="43"/>
      <c r="E29" s="65"/>
      <c r="F29" s="115"/>
      <c r="G29" s="116"/>
      <c r="H29" s="37"/>
      <c r="I29" s="17"/>
      <c r="J29" s="23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</row>
    <row r="30" spans="1:38" s="11" customFormat="1">
      <c r="A30" s="119"/>
      <c r="B30" s="120"/>
      <c r="C30" s="43" t="s">
        <v>139</v>
      </c>
      <c r="D30" s="88"/>
      <c r="E30" s="121"/>
      <c r="F30" s="262"/>
      <c r="G30" s="46">
        <f>SUM(G13:G29)</f>
        <v>176.40441549999997</v>
      </c>
      <c r="H30" s="292">
        <f>SUM(H13:H29)</f>
        <v>97.088269638945604</v>
      </c>
      <c r="I30" s="17"/>
      <c r="J30" s="23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</row>
    <row r="31" spans="1:38" s="11" customFormat="1">
      <c r="A31" s="86"/>
      <c r="B31" s="70"/>
      <c r="C31" s="12"/>
      <c r="D31" s="19"/>
      <c r="E31" s="12"/>
      <c r="F31" s="14"/>
      <c r="G31" s="100"/>
      <c r="H31" s="123"/>
      <c r="I31" s="17"/>
      <c r="J31" s="23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</row>
    <row r="32" spans="1:38" s="11" customFormat="1">
      <c r="A32" s="124"/>
      <c r="B32" s="70"/>
      <c r="C32" s="70" t="s">
        <v>9</v>
      </c>
      <c r="D32" s="125" t="s">
        <v>10</v>
      </c>
      <c r="E32" s="13" t="s">
        <v>10</v>
      </c>
      <c r="F32" s="126" t="s">
        <v>10</v>
      </c>
      <c r="G32" s="126" t="s">
        <v>10</v>
      </c>
      <c r="H32" s="291" t="s">
        <v>10</v>
      </c>
      <c r="I32" s="17"/>
      <c r="J32" s="23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</row>
    <row r="33" spans="1:38" s="11" customFormat="1" ht="16.5" thickBot="1">
      <c r="A33" s="86"/>
      <c r="B33" s="42"/>
      <c r="C33" s="43" t="s">
        <v>139</v>
      </c>
      <c r="D33" s="19"/>
      <c r="E33" s="12"/>
      <c r="F33" s="14"/>
      <c r="G33" s="46">
        <f>SUM(G32)</f>
        <v>0</v>
      </c>
      <c r="H33" s="84">
        <f>SUM(H32)</f>
        <v>0</v>
      </c>
      <c r="I33" s="17"/>
      <c r="J33" s="23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4" spans="1:38" s="11" customFormat="1" ht="16.5" thickBot="1">
      <c r="A34" s="86"/>
      <c r="B34" s="70"/>
      <c r="C34" s="43" t="s">
        <v>12</v>
      </c>
      <c r="D34" s="19"/>
      <c r="E34" s="12"/>
      <c r="F34" s="14"/>
      <c r="G34" s="136">
        <f>+G30+G33</f>
        <v>176.40441549999997</v>
      </c>
      <c r="H34" s="136">
        <f>+H30+H33</f>
        <v>97.088269638945604</v>
      </c>
      <c r="I34" s="17"/>
      <c r="J34" s="23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1:38" s="11" customFormat="1">
      <c r="A35" s="86"/>
      <c r="B35" s="70"/>
      <c r="C35" s="43"/>
      <c r="D35" s="19"/>
      <c r="E35" s="12"/>
      <c r="F35" s="14"/>
      <c r="G35" s="116"/>
      <c r="H35" s="37"/>
      <c r="I35" s="17"/>
      <c r="J35" s="23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</row>
    <row r="36" spans="1:38" s="11" customFormat="1">
      <c r="A36" s="86"/>
      <c r="B36" s="70"/>
      <c r="C36" s="43" t="s">
        <v>136</v>
      </c>
      <c r="D36" s="19"/>
      <c r="E36" s="12"/>
      <c r="F36" s="14"/>
      <c r="G36" s="116"/>
      <c r="H36" s="37"/>
      <c r="I36" s="17"/>
      <c r="J36" s="23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:38" s="11" customFormat="1">
      <c r="A37" s="86"/>
      <c r="B37" s="70"/>
      <c r="C37" s="43" t="s">
        <v>137</v>
      </c>
      <c r="D37" s="125" t="s">
        <v>10</v>
      </c>
      <c r="E37" s="13" t="s">
        <v>10</v>
      </c>
      <c r="F37" s="126" t="s">
        <v>10</v>
      </c>
      <c r="G37" s="140" t="s">
        <v>10</v>
      </c>
      <c r="H37" s="265" t="s">
        <v>10</v>
      </c>
      <c r="I37" s="17"/>
      <c r="J37" s="23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1:38" s="11" customFormat="1">
      <c r="A38" s="86"/>
      <c r="B38" s="70"/>
      <c r="C38" s="43"/>
      <c r="D38" s="19"/>
      <c r="E38" s="12"/>
      <c r="F38" s="14"/>
      <c r="G38" s="116"/>
      <c r="H38" s="15"/>
      <c r="I38" s="17"/>
      <c r="J38" s="23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8" s="11" customFormat="1">
      <c r="A39" s="86"/>
      <c r="B39" s="70"/>
      <c r="C39" s="43" t="s">
        <v>139</v>
      </c>
      <c r="D39" s="19"/>
      <c r="E39" s="12"/>
      <c r="F39" s="69"/>
      <c r="G39" s="46">
        <f>SUM(G38:G38)</f>
        <v>0</v>
      </c>
      <c r="H39" s="84">
        <f>SUM(H38:H38)</f>
        <v>0</v>
      </c>
      <c r="I39" s="17"/>
      <c r="J39" s="23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0" spans="1:38" s="11" customFormat="1">
      <c r="A40" s="86"/>
      <c r="B40" s="70"/>
      <c r="C40" s="43" t="s">
        <v>138</v>
      </c>
      <c r="D40" s="125" t="s">
        <v>10</v>
      </c>
      <c r="E40" s="13" t="s">
        <v>10</v>
      </c>
      <c r="F40" s="126" t="s">
        <v>10</v>
      </c>
      <c r="G40" s="140" t="s">
        <v>10</v>
      </c>
      <c r="H40" s="265" t="s">
        <v>10</v>
      </c>
      <c r="I40" s="17"/>
      <c r="J40" s="23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</row>
    <row r="41" spans="1:38" s="11" customFormat="1">
      <c r="A41" s="86"/>
      <c r="B41" s="70"/>
      <c r="C41" s="43"/>
      <c r="D41" s="125"/>
      <c r="E41" s="13"/>
      <c r="F41" s="126"/>
      <c r="G41" s="127"/>
      <c r="H41" s="128"/>
      <c r="I41" s="17"/>
      <c r="J41" s="23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</row>
    <row r="42" spans="1:38" s="11" customFormat="1" ht="16.5" thickBot="1">
      <c r="A42" s="86"/>
      <c r="B42" s="70"/>
      <c r="C42" s="43" t="s">
        <v>139</v>
      </c>
      <c r="D42" s="125"/>
      <c r="E42" s="13"/>
      <c r="F42" s="126"/>
      <c r="G42" s="266">
        <f>SUM(G41)</f>
        <v>0</v>
      </c>
      <c r="H42" s="290">
        <f>SUM(H41)</f>
        <v>0</v>
      </c>
      <c r="I42" s="17"/>
      <c r="J42" s="23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</row>
    <row r="43" spans="1:38" s="11" customFormat="1" ht="16.5" thickBot="1">
      <c r="A43" s="86"/>
      <c r="B43" s="70"/>
      <c r="C43" s="43" t="s">
        <v>12</v>
      </c>
      <c r="D43" s="125"/>
      <c r="E43" s="13"/>
      <c r="F43" s="126"/>
      <c r="G43" s="136">
        <f>+G39+G42</f>
        <v>0</v>
      </c>
      <c r="H43" s="136">
        <f>+H39+H42</f>
        <v>0</v>
      </c>
      <c r="I43" s="17"/>
      <c r="J43" s="23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</row>
    <row r="44" spans="1:38" s="11" customFormat="1">
      <c r="A44" s="86"/>
      <c r="B44" s="70"/>
      <c r="C44" s="43"/>
      <c r="D44" s="19"/>
      <c r="E44" s="12"/>
      <c r="F44" s="14"/>
      <c r="G44" s="260"/>
      <c r="H44" s="37"/>
      <c r="I44" s="17"/>
      <c r="J44" s="23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  <row r="45" spans="1:38" s="11" customFormat="1">
      <c r="A45" s="86"/>
      <c r="B45" s="42"/>
      <c r="C45" s="43" t="s">
        <v>5</v>
      </c>
      <c r="D45" s="71"/>
      <c r="E45" s="129"/>
      <c r="F45" s="126"/>
      <c r="G45" s="127"/>
      <c r="H45" s="131"/>
      <c r="I45" s="17"/>
      <c r="J45" s="23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1:38" s="11" customFormat="1">
      <c r="A46" s="86"/>
      <c r="B46" s="42"/>
      <c r="C46" s="45" t="s">
        <v>11</v>
      </c>
      <c r="D46" s="71" t="s">
        <v>10</v>
      </c>
      <c r="E46" s="129" t="s">
        <v>10</v>
      </c>
      <c r="F46" s="126" t="s">
        <v>10</v>
      </c>
      <c r="G46" s="127" t="s">
        <v>10</v>
      </c>
      <c r="H46" s="131" t="s">
        <v>10</v>
      </c>
      <c r="I46" s="17"/>
      <c r="J46" s="23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</row>
    <row r="47" spans="1:38" s="11" customFormat="1">
      <c r="A47" s="86"/>
      <c r="B47" s="42"/>
      <c r="C47" s="45"/>
      <c r="D47" s="71"/>
      <c r="E47" s="129"/>
      <c r="F47" s="126"/>
      <c r="G47" s="127"/>
      <c r="H47" s="131"/>
      <c r="I47" s="17"/>
      <c r="J47" s="23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</row>
    <row r="48" spans="1:38" s="11" customFormat="1">
      <c r="A48" s="86"/>
      <c r="B48" s="42"/>
      <c r="C48" s="43" t="s">
        <v>139</v>
      </c>
      <c r="D48" s="71"/>
      <c r="E48" s="129"/>
      <c r="F48" s="126"/>
      <c r="G48" s="127">
        <f>SUM(G47)</f>
        <v>0</v>
      </c>
      <c r="H48" s="156">
        <f>SUM(H47)</f>
        <v>0</v>
      </c>
      <c r="I48" s="17"/>
      <c r="J48" s="23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</row>
    <row r="49" spans="1:38" s="11" customFormat="1">
      <c r="A49" s="86"/>
      <c r="B49" s="42"/>
      <c r="C49" s="70" t="s">
        <v>13</v>
      </c>
      <c r="D49" s="71" t="s">
        <v>10</v>
      </c>
      <c r="E49" s="129" t="s">
        <v>10</v>
      </c>
      <c r="F49" s="126" t="s">
        <v>10</v>
      </c>
      <c r="G49" s="127" t="s">
        <v>10</v>
      </c>
      <c r="H49" s="131" t="s">
        <v>10</v>
      </c>
      <c r="I49" s="17"/>
      <c r="J49" s="23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</row>
    <row r="50" spans="1:38" s="11" customFormat="1">
      <c r="A50" s="86"/>
      <c r="B50" s="42"/>
      <c r="C50" s="70"/>
      <c r="D50" s="71"/>
      <c r="E50" s="129"/>
      <c r="F50" s="126"/>
      <c r="G50" s="127"/>
      <c r="H50" s="131"/>
      <c r="I50" s="17"/>
      <c r="J50" s="23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</row>
    <row r="51" spans="1:38" s="11" customFormat="1">
      <c r="A51" s="86"/>
      <c r="B51" s="42"/>
      <c r="C51" s="43" t="s">
        <v>139</v>
      </c>
      <c r="D51" s="71"/>
      <c r="E51" s="129"/>
      <c r="F51" s="126"/>
      <c r="G51" s="127">
        <f>SUM(G50)</f>
        <v>0</v>
      </c>
      <c r="H51" s="156">
        <f>SUM(H50)</f>
        <v>0</v>
      </c>
      <c r="I51" s="17"/>
      <c r="J51" s="23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1:38" s="11" customFormat="1">
      <c r="A52" s="86"/>
      <c r="B52" s="42"/>
      <c r="C52" s="43" t="s">
        <v>14</v>
      </c>
      <c r="D52" s="71" t="s">
        <v>10</v>
      </c>
      <c r="E52" s="129" t="s">
        <v>10</v>
      </c>
      <c r="F52" s="126" t="s">
        <v>10</v>
      </c>
      <c r="G52" s="127" t="s">
        <v>10</v>
      </c>
      <c r="H52" s="131" t="s">
        <v>10</v>
      </c>
      <c r="I52" s="17"/>
      <c r="J52" s="23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</row>
    <row r="53" spans="1:38" s="11" customFormat="1">
      <c r="A53" s="86"/>
      <c r="B53" s="42"/>
      <c r="C53" s="43"/>
      <c r="D53" s="71"/>
      <c r="E53" s="129"/>
      <c r="F53" s="126"/>
      <c r="G53" s="127"/>
      <c r="H53" s="131"/>
      <c r="I53" s="17"/>
      <c r="J53" s="23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</row>
    <row r="54" spans="1:38" s="11" customFormat="1" ht="16.5" thickBot="1">
      <c r="A54" s="86"/>
      <c r="B54" s="42"/>
      <c r="C54" s="43" t="s">
        <v>139</v>
      </c>
      <c r="D54" s="19"/>
      <c r="E54" s="72"/>
      <c r="F54" s="133"/>
      <c r="G54" s="127">
        <f>SUM(G53)</f>
        <v>0</v>
      </c>
      <c r="H54" s="156">
        <f>SUM(H53)</f>
        <v>0</v>
      </c>
      <c r="I54" s="17"/>
      <c r="J54" s="23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</row>
    <row r="55" spans="1:38" s="11" customFormat="1" ht="16.5" thickBot="1">
      <c r="A55" s="86"/>
      <c r="B55" s="42"/>
      <c r="C55" s="43" t="s">
        <v>12</v>
      </c>
      <c r="D55" s="19"/>
      <c r="E55" s="72"/>
      <c r="F55" s="133"/>
      <c r="G55" s="136">
        <f>+G54+G51+G48</f>
        <v>0</v>
      </c>
      <c r="H55" s="136">
        <f>SUM(H47:H54)</f>
        <v>0</v>
      </c>
      <c r="I55" s="17"/>
      <c r="J55" s="23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</row>
    <row r="56" spans="1:38" s="11" customFormat="1">
      <c r="A56" s="86"/>
      <c r="B56" s="42"/>
      <c r="C56" s="43"/>
      <c r="D56" s="19"/>
      <c r="E56" s="72"/>
      <c r="F56" s="133"/>
      <c r="G56" s="132"/>
      <c r="H56" s="267"/>
      <c r="I56" s="17"/>
      <c r="J56" s="23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</row>
    <row r="57" spans="1:38" s="11" customFormat="1">
      <c r="A57" s="86"/>
      <c r="B57" s="42"/>
      <c r="C57" s="43" t="s">
        <v>15</v>
      </c>
      <c r="D57" s="71"/>
      <c r="E57" s="129"/>
      <c r="F57" s="126"/>
      <c r="G57" s="127"/>
      <c r="H57" s="131"/>
      <c r="I57" s="17"/>
      <c r="J57" s="23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  <row r="58" spans="1:38" s="11" customFormat="1">
      <c r="A58" s="86"/>
      <c r="B58" s="42"/>
      <c r="C58" s="43" t="s">
        <v>89</v>
      </c>
      <c r="D58" s="71" t="s">
        <v>10</v>
      </c>
      <c r="E58" s="129" t="s">
        <v>10</v>
      </c>
      <c r="F58" s="126" t="s">
        <v>10</v>
      </c>
      <c r="G58" s="127" t="s">
        <v>10</v>
      </c>
      <c r="H58" s="131" t="s">
        <v>10</v>
      </c>
      <c r="I58" s="17"/>
      <c r="J58" s="23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</row>
    <row r="59" spans="1:38" s="11" customFormat="1" ht="16.5" thickBot="1">
      <c r="A59" s="86"/>
      <c r="B59" s="42"/>
      <c r="C59" s="43"/>
      <c r="D59" s="19"/>
      <c r="E59" s="72"/>
      <c r="F59" s="133"/>
      <c r="G59" s="132"/>
      <c r="H59" s="267"/>
      <c r="I59" s="17"/>
      <c r="J59" s="23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</row>
    <row r="60" spans="1:38" s="11" customFormat="1" ht="16.5" thickBot="1">
      <c r="A60" s="86"/>
      <c r="B60" s="42"/>
      <c r="C60" s="43" t="s">
        <v>12</v>
      </c>
      <c r="D60" s="19"/>
      <c r="E60" s="72"/>
      <c r="F60" s="133"/>
      <c r="G60" s="136">
        <f>SUM(G59)</f>
        <v>0</v>
      </c>
      <c r="H60" s="136">
        <f>SUM(H59)</f>
        <v>0</v>
      </c>
      <c r="I60" s="17"/>
      <c r="J60" s="23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</row>
    <row r="61" spans="1:38" s="11" customFormat="1">
      <c r="A61" s="86"/>
      <c r="B61" s="42"/>
      <c r="C61" s="43" t="s">
        <v>16</v>
      </c>
      <c r="D61" s="19"/>
      <c r="E61" s="72"/>
      <c r="F61" s="133"/>
      <c r="G61" s="46"/>
      <c r="H61" s="248"/>
      <c r="I61" s="17"/>
      <c r="J61" s="23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</row>
    <row r="62" spans="1:38" s="11" customFormat="1">
      <c r="A62" s="86"/>
      <c r="B62" s="42"/>
      <c r="C62" s="43" t="s">
        <v>140</v>
      </c>
      <c r="D62" s="19"/>
      <c r="E62" s="72"/>
      <c r="F62" s="283"/>
      <c r="G62" s="130"/>
      <c r="H62" s="15"/>
      <c r="I62" s="17"/>
      <c r="J62" s="23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</row>
    <row r="63" spans="1:38" s="11" customFormat="1">
      <c r="A63" s="86">
        <v>16</v>
      </c>
      <c r="B63" s="64" t="s">
        <v>224</v>
      </c>
      <c r="C63" s="43" t="s">
        <v>225</v>
      </c>
      <c r="D63" s="19"/>
      <c r="E63" s="72"/>
      <c r="F63" s="283">
        <v>43.5</v>
      </c>
      <c r="G63" s="130">
        <v>4.3499999999999996</v>
      </c>
      <c r="H63" s="15">
        <f t="shared" ref="H63" si="2">+(G63/$G$68)*100</f>
        <v>2.394123592271495</v>
      </c>
      <c r="I63" s="17"/>
      <c r="J63" s="23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</row>
    <row r="64" spans="1:38" s="11" customFormat="1">
      <c r="A64" s="86"/>
      <c r="B64" s="42"/>
      <c r="C64" s="43"/>
      <c r="D64" s="19"/>
      <c r="E64" s="72"/>
      <c r="F64" s="283"/>
      <c r="G64" s="130"/>
      <c r="H64" s="248"/>
      <c r="I64" s="17"/>
      <c r="J64" s="23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</row>
    <row r="65" spans="1:38" s="11" customFormat="1">
      <c r="A65" s="86"/>
      <c r="B65" s="42"/>
      <c r="C65" s="43" t="s">
        <v>100</v>
      </c>
      <c r="D65" s="19" t="s">
        <v>10</v>
      </c>
      <c r="E65" s="135" t="s">
        <v>10</v>
      </c>
      <c r="F65" s="69" t="s">
        <v>10</v>
      </c>
      <c r="G65" s="249">
        <f>G68-G34-G43-G55-G63-G60</f>
        <v>0.94046500000004052</v>
      </c>
      <c r="H65" s="134">
        <f>(G65/$G$68)*100</f>
        <v>0.51760676878292144</v>
      </c>
      <c r="I65" s="17"/>
      <c r="J65" s="23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</row>
    <row r="66" spans="1:38" s="11" customFormat="1" ht="16.5" thickBot="1">
      <c r="A66" s="86"/>
      <c r="B66" s="42"/>
      <c r="C66" s="43"/>
      <c r="D66" s="19"/>
      <c r="E66" s="135"/>
      <c r="F66" s="69"/>
      <c r="G66" s="249"/>
      <c r="H66" s="134"/>
      <c r="I66" s="17"/>
      <c r="J66" s="23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</row>
    <row r="67" spans="1:38" s="11" customFormat="1" ht="16.5" thickBot="1">
      <c r="A67" s="86"/>
      <c r="B67" s="42"/>
      <c r="C67" s="43" t="s">
        <v>12</v>
      </c>
      <c r="D67" s="19"/>
      <c r="E67" s="135"/>
      <c r="F67" s="69"/>
      <c r="G67" s="136">
        <f>+G65+G63</f>
        <v>5.2904650000000402</v>
      </c>
      <c r="H67" s="136">
        <f>+H65+H63</f>
        <v>2.9117303610544165</v>
      </c>
      <c r="I67" s="17"/>
      <c r="J67" s="23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</row>
    <row r="68" spans="1:38" s="11" customFormat="1" ht="16.5" thickBot="1">
      <c r="A68" s="243"/>
      <c r="B68" s="244"/>
      <c r="C68" s="245" t="s">
        <v>17</v>
      </c>
      <c r="D68" s="245"/>
      <c r="E68" s="246"/>
      <c r="F68" s="247"/>
      <c r="G68" s="136">
        <v>181.69488050000001</v>
      </c>
      <c r="H68" s="122">
        <f>+H34+H43+H55+H60+H67</f>
        <v>100.00000000000001</v>
      </c>
      <c r="I68" s="17"/>
      <c r="J68" s="23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</row>
    <row r="69" spans="1:38" s="11" customFormat="1">
      <c r="E69" s="52"/>
      <c r="F69" s="146"/>
      <c r="G69" s="146"/>
      <c r="H69" s="146"/>
      <c r="J69" s="49"/>
    </row>
    <row r="70" spans="1:38" s="274" customFormat="1" ht="18.75">
      <c r="A70" s="268"/>
      <c r="B70" s="299"/>
      <c r="C70" s="300"/>
      <c r="D70" s="282"/>
      <c r="E70" s="282"/>
      <c r="F70" s="282"/>
      <c r="G70" s="277"/>
      <c r="H70" s="301"/>
      <c r="I70" s="302"/>
      <c r="J70" s="303"/>
    </row>
    <row r="71" spans="1:38" s="11" customFormat="1" ht="18.75">
      <c r="A71" s="34"/>
      <c r="B71" s="50"/>
      <c r="C71" s="144" t="s">
        <v>18</v>
      </c>
      <c r="D71" s="1"/>
      <c r="E71" s="2"/>
      <c r="F71" s="100"/>
      <c r="G71" s="102"/>
      <c r="H71" s="105"/>
      <c r="I71" s="27"/>
      <c r="J71" s="23"/>
    </row>
    <row r="72" spans="1:38" s="11" customFormat="1" ht="18.75">
      <c r="A72" s="34"/>
      <c r="B72" s="50">
        <v>1</v>
      </c>
      <c r="C72" s="144" t="s">
        <v>19</v>
      </c>
      <c r="D72" s="1"/>
      <c r="E72" s="2"/>
      <c r="F72" s="100"/>
      <c r="G72" s="102"/>
      <c r="H72" s="151"/>
      <c r="I72" s="91"/>
      <c r="J72" s="92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</row>
    <row r="73" spans="1:38" s="11" customFormat="1" ht="18.75">
      <c r="A73" s="81"/>
      <c r="B73" s="50">
        <v>2</v>
      </c>
      <c r="C73" s="144" t="s">
        <v>20</v>
      </c>
      <c r="D73" s="1"/>
      <c r="E73" s="2"/>
      <c r="F73" s="100"/>
      <c r="G73" s="100"/>
      <c r="H73" s="105"/>
      <c r="I73" s="80"/>
      <c r="J73" s="22"/>
    </row>
    <row r="74" spans="1:38" s="11" customFormat="1" ht="18.75">
      <c r="A74" s="34"/>
      <c r="B74" s="50">
        <v>3</v>
      </c>
      <c r="C74" s="51" t="s">
        <v>294</v>
      </c>
      <c r="D74" s="1"/>
      <c r="E74" s="2"/>
      <c r="F74" s="100"/>
      <c r="G74" s="100"/>
      <c r="H74" s="100"/>
      <c r="J74" s="49"/>
    </row>
    <row r="75" spans="1:38" s="11" customFormat="1" ht="18.75">
      <c r="A75" s="34"/>
      <c r="B75" s="50"/>
      <c r="C75" s="51" t="s">
        <v>295</v>
      </c>
      <c r="D75" s="1"/>
      <c r="E75" s="2"/>
      <c r="F75" s="100"/>
      <c r="G75" s="100"/>
      <c r="H75" s="100"/>
      <c r="J75" s="49"/>
    </row>
    <row r="76" spans="1:38" s="11" customFormat="1" ht="18.75">
      <c r="A76" s="34"/>
      <c r="B76" s="50"/>
      <c r="C76" s="51" t="s">
        <v>296</v>
      </c>
      <c r="D76" s="1"/>
      <c r="E76" s="2"/>
      <c r="F76" s="101"/>
      <c r="G76" s="100"/>
      <c r="H76" s="100"/>
      <c r="J76" s="49"/>
    </row>
    <row r="77" spans="1:38" s="11" customFormat="1" ht="18.75">
      <c r="A77" s="34"/>
      <c r="B77" s="50"/>
      <c r="C77" s="51" t="s">
        <v>297</v>
      </c>
      <c r="D77" s="1"/>
      <c r="E77" s="2"/>
      <c r="F77" s="101"/>
      <c r="G77" s="100"/>
      <c r="H77" s="100"/>
      <c r="J77" s="49"/>
    </row>
    <row r="78" spans="1:38" s="11" customFormat="1" ht="18.75">
      <c r="B78" s="50">
        <v>4</v>
      </c>
      <c r="C78" s="51" t="s">
        <v>356</v>
      </c>
      <c r="D78" s="1"/>
      <c r="E78" s="2"/>
      <c r="F78" s="101"/>
      <c r="G78" s="100"/>
      <c r="H78" s="152"/>
      <c r="J78" s="49"/>
    </row>
    <row r="79" spans="1:38" s="11" customFormat="1" ht="18.75">
      <c r="B79" s="50"/>
      <c r="C79" s="51" t="s">
        <v>357</v>
      </c>
      <c r="D79" s="1"/>
      <c r="E79" s="2"/>
      <c r="F79" s="101"/>
      <c r="G79" s="100"/>
      <c r="H79" s="100"/>
      <c r="J79" s="49"/>
    </row>
    <row r="80" spans="1:38" s="11" customFormat="1" ht="18.75">
      <c r="B80" s="50"/>
      <c r="C80" s="51" t="s">
        <v>358</v>
      </c>
      <c r="D80" s="1"/>
      <c r="E80" s="2"/>
      <c r="F80" s="100"/>
      <c r="G80" s="100"/>
      <c r="H80" s="100"/>
      <c r="J80" s="49"/>
    </row>
    <row r="81" spans="2:10" s="11" customFormat="1" ht="18.75">
      <c r="B81" s="50"/>
      <c r="C81" s="51" t="s">
        <v>359</v>
      </c>
      <c r="D81" s="1"/>
      <c r="E81" s="2"/>
      <c r="F81" s="100"/>
      <c r="G81" s="100"/>
      <c r="H81" s="100"/>
      <c r="J81" s="49"/>
    </row>
    <row r="82" spans="2:10" s="11" customFormat="1" ht="18.75">
      <c r="B82" s="50">
        <v>5</v>
      </c>
      <c r="C82" s="144" t="s">
        <v>21</v>
      </c>
      <c r="D82" s="1"/>
      <c r="E82" s="2"/>
      <c r="F82" s="36"/>
      <c r="G82" s="100"/>
      <c r="H82" s="100"/>
      <c r="J82" s="49"/>
    </row>
    <row r="83" spans="2:10" s="11" customFormat="1" ht="18.75">
      <c r="B83" s="50"/>
      <c r="C83" s="144" t="s">
        <v>78</v>
      </c>
      <c r="D83" s="1"/>
      <c r="E83" s="2"/>
      <c r="F83" s="36"/>
      <c r="G83" s="100"/>
      <c r="H83" s="100"/>
      <c r="J83" s="49"/>
    </row>
    <row r="84" spans="2:10" s="11" customFormat="1" ht="18.75">
      <c r="B84" s="50">
        <v>6</v>
      </c>
      <c r="C84" s="145" t="s">
        <v>204</v>
      </c>
      <c r="D84" s="1"/>
      <c r="E84" s="2"/>
      <c r="F84" s="36"/>
      <c r="G84" s="100"/>
      <c r="H84" s="100"/>
      <c r="J84" s="49"/>
    </row>
    <row r="85" spans="2:10" s="11" customFormat="1" ht="18.75">
      <c r="B85" s="50">
        <v>7</v>
      </c>
      <c r="C85" s="145" t="s">
        <v>205</v>
      </c>
      <c r="D85" s="1"/>
      <c r="E85" s="2"/>
      <c r="F85" s="36"/>
      <c r="G85" s="100"/>
      <c r="H85" s="100"/>
      <c r="J85" s="49"/>
    </row>
    <row r="86" spans="2:10" s="11" customFormat="1" ht="18.75">
      <c r="B86" s="50">
        <v>8</v>
      </c>
      <c r="C86" s="145" t="s">
        <v>272</v>
      </c>
      <c r="D86" s="1"/>
      <c r="E86" s="2"/>
      <c r="F86" s="36"/>
      <c r="G86" s="100"/>
      <c r="H86" s="100"/>
      <c r="J86" s="49"/>
    </row>
    <row r="87" spans="2:10" s="11" customFormat="1" ht="18.75">
      <c r="B87" s="50">
        <v>9</v>
      </c>
      <c r="C87" s="145" t="s">
        <v>206</v>
      </c>
      <c r="D87" s="1"/>
      <c r="E87" s="2"/>
      <c r="F87" s="36"/>
      <c r="G87" s="100"/>
      <c r="H87" s="100"/>
      <c r="J87" s="49"/>
    </row>
    <row r="88" spans="2:10" s="11" customFormat="1">
      <c r="E88" s="52"/>
      <c r="F88" s="146"/>
      <c r="G88" s="146"/>
      <c r="H88" s="100"/>
      <c r="J88" s="49"/>
    </row>
    <row r="89" spans="2:10" s="11" customFormat="1">
      <c r="E89" s="52"/>
      <c r="F89" s="146"/>
      <c r="G89" s="146"/>
      <c r="H89" s="100"/>
      <c r="J89" s="49"/>
    </row>
    <row r="90" spans="2:10" s="11" customFormat="1">
      <c r="E90" s="52"/>
      <c r="F90" s="146"/>
      <c r="G90" s="146"/>
      <c r="H90" s="100"/>
      <c r="J90" s="49"/>
    </row>
    <row r="91" spans="2:10" s="11" customFormat="1">
      <c r="E91" s="52"/>
      <c r="F91" s="146"/>
      <c r="G91" s="146"/>
      <c r="H91" s="100"/>
      <c r="J91" s="49"/>
    </row>
    <row r="92" spans="2:10" s="11" customFormat="1">
      <c r="E92" s="52"/>
      <c r="F92" s="146"/>
      <c r="G92" s="146"/>
      <c r="H92" s="100"/>
      <c r="J92" s="49"/>
    </row>
    <row r="93" spans="2:10" s="11" customFormat="1">
      <c r="E93" s="52"/>
      <c r="F93" s="146"/>
      <c r="G93" s="146"/>
      <c r="H93" s="100"/>
      <c r="J93" s="49"/>
    </row>
  </sheetData>
  <phoneticPr fontId="0" type="noConversion"/>
  <pageMargins left="0.75" right="0.75" top="1" bottom="1" header="0.5" footer="0.5"/>
  <pageSetup scale="4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39997558519241921"/>
  </sheetPr>
  <dimension ref="A1:AM116"/>
  <sheetViews>
    <sheetView view="pageBreakPreview" zoomScale="70" zoomScaleSheetLayoutView="70" workbookViewId="0">
      <selection activeCell="C1" sqref="C1"/>
    </sheetView>
  </sheetViews>
  <sheetFormatPr defaultColWidth="9.140625" defaultRowHeight="15.75"/>
  <cols>
    <col min="1" max="1" width="7.42578125" style="6" customWidth="1"/>
    <col min="2" max="2" width="27.5703125" style="6" customWidth="1"/>
    <col min="3" max="3" width="66.7109375" style="7" customWidth="1"/>
    <col min="4" max="4" width="15.7109375" style="7" customWidth="1"/>
    <col min="5" max="5" width="40.140625" style="141" customWidth="1"/>
    <col min="6" max="6" width="14" style="47" customWidth="1"/>
    <col min="7" max="7" width="22.5703125" style="100" bestFit="1" customWidth="1"/>
    <col min="8" max="8" width="15.28515625" style="48" bestFit="1" customWidth="1"/>
    <col min="9" max="9" width="14.140625" style="79" customWidth="1"/>
    <col min="10" max="10" width="6.28515625" style="10" customWidth="1"/>
    <col min="11" max="11" width="15.7109375" style="10" bestFit="1" customWidth="1"/>
    <col min="12" max="12" width="15.28515625" style="10" bestFit="1" customWidth="1"/>
    <col min="13" max="13" width="13.140625" style="10" bestFit="1" customWidth="1"/>
    <col min="14" max="16384" width="9.140625" style="10"/>
  </cols>
  <sheetData>
    <row r="1" spans="1:39" s="11" customFormat="1" ht="21">
      <c r="A1" s="34"/>
      <c r="B1" s="34"/>
      <c r="C1" s="220" t="s">
        <v>101</v>
      </c>
      <c r="D1" s="230"/>
      <c r="E1" s="76"/>
      <c r="F1" s="228"/>
      <c r="G1" s="226"/>
      <c r="H1" s="229"/>
      <c r="I1" s="227"/>
    </row>
    <row r="2" spans="1:39" s="11" customFormat="1" ht="21">
      <c r="A2" s="34"/>
      <c r="B2" s="34"/>
      <c r="C2" s="107" t="s">
        <v>110</v>
      </c>
      <c r="D2" s="230"/>
      <c r="E2" s="76"/>
      <c r="F2" s="228"/>
      <c r="G2" s="226"/>
      <c r="H2" s="229"/>
      <c r="I2" s="227"/>
    </row>
    <row r="3" spans="1:39" s="11" customFormat="1" ht="18.75" customHeight="1">
      <c r="A3" s="34"/>
      <c r="B3" s="34"/>
      <c r="C3" s="24" t="s">
        <v>203</v>
      </c>
      <c r="D3" s="49"/>
      <c r="E3" s="76"/>
      <c r="F3" s="228"/>
      <c r="G3" s="226"/>
      <c r="H3" s="229"/>
      <c r="I3" s="227"/>
    </row>
    <row r="4" spans="1:39" s="11" customFormat="1" ht="18.75" customHeight="1">
      <c r="A4" s="34"/>
      <c r="B4" s="34"/>
      <c r="C4" s="24"/>
      <c r="D4" s="49"/>
      <c r="E4" s="76"/>
      <c r="F4" s="228"/>
      <c r="G4" s="226"/>
      <c r="H4" s="229"/>
      <c r="I4" s="227"/>
    </row>
    <row r="5" spans="1:39" s="11" customFormat="1">
      <c r="A5" s="34"/>
      <c r="B5" s="55"/>
      <c r="C5" s="225" t="s">
        <v>42</v>
      </c>
      <c r="D5" s="155"/>
      <c r="E5" s="76"/>
      <c r="F5" s="228"/>
      <c r="G5" s="226"/>
      <c r="H5" s="229"/>
      <c r="I5" s="227"/>
    </row>
    <row r="6" spans="1:39" s="11" customFormat="1">
      <c r="A6" s="34"/>
      <c r="B6" s="56"/>
      <c r="C6" s="225" t="s">
        <v>43</v>
      </c>
      <c r="D6" s="155"/>
      <c r="E6" s="76"/>
      <c r="F6" s="228"/>
      <c r="G6" s="226"/>
      <c r="H6" s="229"/>
      <c r="I6" s="227"/>
    </row>
    <row r="7" spans="1:39" s="11" customFormat="1">
      <c r="A7" s="34"/>
      <c r="B7" s="56"/>
      <c r="C7" s="225" t="s">
        <v>44</v>
      </c>
      <c r="D7" s="155"/>
      <c r="E7" s="76"/>
      <c r="F7" s="228"/>
      <c r="G7" s="226"/>
      <c r="H7" s="229"/>
      <c r="I7" s="227"/>
    </row>
    <row r="8" spans="1:39" s="11" customFormat="1" ht="16.5" thickBot="1">
      <c r="A8" s="34"/>
      <c r="B8" s="56"/>
      <c r="D8" s="155"/>
      <c r="E8" s="76"/>
      <c r="F8" s="228"/>
      <c r="G8" s="226"/>
      <c r="H8" s="229"/>
      <c r="I8" s="227"/>
    </row>
    <row r="9" spans="1:39" s="11" customFormat="1">
      <c r="A9" s="108" t="s">
        <v>97</v>
      </c>
      <c r="B9" s="57" t="s">
        <v>30</v>
      </c>
      <c r="C9" s="109" t="s">
        <v>1</v>
      </c>
      <c r="D9" s="58" t="s">
        <v>2</v>
      </c>
      <c r="E9" s="59" t="s">
        <v>90</v>
      </c>
      <c r="F9" s="110" t="s">
        <v>3</v>
      </c>
      <c r="G9" s="111" t="s">
        <v>98</v>
      </c>
      <c r="H9" s="83" t="s">
        <v>4</v>
      </c>
      <c r="I9" s="227"/>
      <c r="J9" s="17"/>
      <c r="K9" s="17"/>
    </row>
    <row r="10" spans="1:39" s="11" customFormat="1">
      <c r="A10" s="311"/>
      <c r="B10" s="312"/>
      <c r="C10" s="313"/>
      <c r="D10" s="314"/>
      <c r="E10" s="315"/>
      <c r="F10" s="316"/>
      <c r="G10" s="46" t="s">
        <v>8</v>
      </c>
      <c r="H10" s="317"/>
      <c r="I10" s="227"/>
      <c r="J10" s="17"/>
      <c r="K10" s="17"/>
    </row>
    <row r="11" spans="1:39" s="60" customFormat="1">
      <c r="A11" s="112"/>
      <c r="B11" s="42"/>
      <c r="C11" s="63" t="s">
        <v>7</v>
      </c>
      <c r="D11" s="19"/>
      <c r="E11" s="12"/>
      <c r="F11" s="14"/>
      <c r="H11" s="113"/>
      <c r="I11" s="168"/>
      <c r="J11" s="10"/>
    </row>
    <row r="12" spans="1:39" s="60" customFormat="1">
      <c r="A12" s="61"/>
      <c r="B12" s="62"/>
      <c r="C12" s="63" t="s">
        <v>6</v>
      </c>
      <c r="D12" s="19"/>
      <c r="E12" s="12"/>
      <c r="F12" s="14"/>
      <c r="G12" s="114"/>
      <c r="H12" s="84"/>
      <c r="I12" s="231"/>
    </row>
    <row r="13" spans="1:39" s="11" customFormat="1">
      <c r="A13" s="41">
        <v>1</v>
      </c>
      <c r="B13" s="64" t="s">
        <v>128</v>
      </c>
      <c r="C13" s="64" t="s">
        <v>131</v>
      </c>
      <c r="D13" s="43" t="s">
        <v>24</v>
      </c>
      <c r="E13" s="65" t="str">
        <f>+VLOOKUP(B13,'[1]NSE Listed companies'!$D$2:$H$1842,5,0)</f>
        <v>PHARMACEUTICALS</v>
      </c>
      <c r="F13" s="115">
        <v>9350</v>
      </c>
      <c r="G13" s="116">
        <v>46.792074999999997</v>
      </c>
      <c r="H13" s="37">
        <f>+(G13/$G$67)*100</f>
        <v>8.9203389200780077</v>
      </c>
      <c r="I13" s="77"/>
      <c r="J13" s="17"/>
      <c r="K13" s="180"/>
      <c r="L13" s="153"/>
      <c r="M13" s="6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>
      <c r="A14" s="41">
        <f>1+A13</f>
        <v>2</v>
      </c>
      <c r="B14" s="64" t="s">
        <v>149</v>
      </c>
      <c r="C14" s="64" t="s">
        <v>154</v>
      </c>
      <c r="D14" s="43" t="s">
        <v>24</v>
      </c>
      <c r="E14" s="65" t="str">
        <f>+VLOOKUP(B14,'[1]NSE Listed companies'!$D$2:$H$1842,5,0)</f>
        <v>PESTICIDES</v>
      </c>
      <c r="F14" s="115">
        <v>9295</v>
      </c>
      <c r="G14" s="116">
        <v>46.744554999999998</v>
      </c>
      <c r="H14" s="37">
        <f t="shared" ref="H14:H24" si="0">+(G14/$G$67)*100</f>
        <v>8.9112798111267146</v>
      </c>
      <c r="I14" s="77"/>
      <c r="J14" s="17"/>
      <c r="K14" s="180"/>
      <c r="L14" s="153"/>
      <c r="M14" s="6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>
      <c r="A15" s="41">
        <f t="shared" ref="A15:A24" si="1">1+A14</f>
        <v>3</v>
      </c>
      <c r="B15" s="64" t="s">
        <v>183</v>
      </c>
      <c r="C15" s="64" t="s">
        <v>184</v>
      </c>
      <c r="D15" s="43" t="s">
        <v>24</v>
      </c>
      <c r="E15" s="65" t="str">
        <f>+VLOOKUP(B15,'[1]NSE Listed companies'!$D$2:$H$1842,5,0)</f>
        <v>TRANSPORTATION</v>
      </c>
      <c r="F15" s="115">
        <v>13200</v>
      </c>
      <c r="G15" s="116">
        <v>45.110999999999997</v>
      </c>
      <c r="H15" s="37">
        <f t="shared" si="0"/>
        <v>8.5998624558461891</v>
      </c>
      <c r="I15" s="77"/>
      <c r="J15" s="17"/>
      <c r="K15" s="180"/>
      <c r="L15" s="153"/>
      <c r="M15" s="6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>
      <c r="A16" s="41">
        <f t="shared" si="1"/>
        <v>4</v>
      </c>
      <c r="B16" s="64" t="s">
        <v>169</v>
      </c>
      <c r="C16" s="64" t="s">
        <v>173</v>
      </c>
      <c r="D16" s="43" t="s">
        <v>24</v>
      </c>
      <c r="E16" s="65" t="str">
        <f>+VLOOKUP(B16,'[1]NSE Listed companies'!$D$2:$H$1842,5,0)</f>
        <v>PETROLEUM PRODUCTS</v>
      </c>
      <c r="F16" s="115">
        <v>2000</v>
      </c>
      <c r="G16" s="116">
        <v>44.686999999999998</v>
      </c>
      <c r="H16" s="37">
        <f t="shared" si="0"/>
        <v>8.5190320224423886</v>
      </c>
      <c r="I16" s="77"/>
      <c r="J16" s="17"/>
      <c r="K16" s="180"/>
      <c r="L16" s="153"/>
      <c r="M16" s="6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>
      <c r="A17" s="41">
        <f t="shared" si="1"/>
        <v>5</v>
      </c>
      <c r="B17" s="64" t="s">
        <v>209</v>
      </c>
      <c r="C17" s="64" t="s">
        <v>217</v>
      </c>
      <c r="D17" s="43" t="s">
        <v>24</v>
      </c>
      <c r="E17" s="65" t="str">
        <f>+VLOOKUP(B17,'[1]NSE Listed companies'!$D$2:$H$1842,5,0)</f>
        <v>TRADING</v>
      </c>
      <c r="F17" s="115">
        <v>14930</v>
      </c>
      <c r="G17" s="116">
        <v>44.357030000000002</v>
      </c>
      <c r="H17" s="37">
        <f t="shared" si="0"/>
        <v>8.4561272627483994</v>
      </c>
      <c r="I17" s="77"/>
      <c r="J17" s="17"/>
      <c r="K17" s="180"/>
      <c r="L17" s="153"/>
      <c r="M17" s="6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>
      <c r="A18" s="41">
        <f t="shared" si="1"/>
        <v>6</v>
      </c>
      <c r="B18" s="64" t="s">
        <v>126</v>
      </c>
      <c r="C18" s="64" t="s">
        <v>135</v>
      </c>
      <c r="D18" s="43" t="s">
        <v>24</v>
      </c>
      <c r="E18" s="65" t="str">
        <f>+VLOOKUP(B18,'[1]NSE Listed companies'!$D$2:$H$1842,5,0)</f>
        <v>PHARMACEUTICALS</v>
      </c>
      <c r="F18" s="115">
        <v>1440</v>
      </c>
      <c r="G18" s="116">
        <v>43.890479999999997</v>
      </c>
      <c r="H18" s="37">
        <f t="shared" si="0"/>
        <v>8.3671851903320249</v>
      </c>
      <c r="I18" s="77"/>
      <c r="J18" s="17"/>
      <c r="K18" s="180"/>
      <c r="L18" s="153"/>
      <c r="M18" s="6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>
      <c r="A19" s="41">
        <f t="shared" si="1"/>
        <v>7</v>
      </c>
      <c r="B19" s="64" t="s">
        <v>210</v>
      </c>
      <c r="C19" s="64" t="s">
        <v>218</v>
      </c>
      <c r="D19" s="43" t="s">
        <v>24</v>
      </c>
      <c r="E19" s="65" t="str">
        <f>+VLOOKUP(B19,'[1]NSE Listed companies'!$D$2:$H$1842,5,0)</f>
        <v>CONSUMER NON DURABLES</v>
      </c>
      <c r="F19" s="115">
        <v>8130</v>
      </c>
      <c r="G19" s="116">
        <v>41.938605000000003</v>
      </c>
      <c r="H19" s="37">
        <f t="shared" si="0"/>
        <v>7.9950840058979695</v>
      </c>
      <c r="I19" s="77"/>
      <c r="J19" s="17"/>
      <c r="K19" s="180"/>
      <c r="L19" s="153"/>
      <c r="M19" s="6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>
      <c r="A20" s="41">
        <f t="shared" si="1"/>
        <v>8</v>
      </c>
      <c r="B20" s="64" t="s">
        <v>208</v>
      </c>
      <c r="C20" s="64" t="s">
        <v>216</v>
      </c>
      <c r="D20" s="43" t="s">
        <v>24</v>
      </c>
      <c r="E20" s="65" t="str">
        <f>+VLOOKUP(B20,'[1]NSE Listed companies'!$D$2:$H$1842,5,0)</f>
        <v>TELECOM - SERVICES</v>
      </c>
      <c r="F20" s="115">
        <v>9700</v>
      </c>
      <c r="G20" s="116">
        <v>40.832149999999999</v>
      </c>
      <c r="H20" s="37">
        <f t="shared" si="0"/>
        <v>7.7841518427097594</v>
      </c>
      <c r="I20" s="77"/>
      <c r="K20" s="180"/>
      <c r="L20" s="153"/>
      <c r="M20" s="67"/>
    </row>
    <row r="21" spans="1:39">
      <c r="A21" s="41">
        <f t="shared" si="1"/>
        <v>9</v>
      </c>
      <c r="B21" s="64" t="s">
        <v>151</v>
      </c>
      <c r="C21" s="64" t="s">
        <v>152</v>
      </c>
      <c r="D21" s="43" t="s">
        <v>24</v>
      </c>
      <c r="E21" s="65" t="str">
        <f>+VLOOKUP(B21,'[1]NSE Listed companies'!$D$2:$H$1842,5,0)</f>
        <v>FINANCE</v>
      </c>
      <c r="F21" s="115">
        <v>192930</v>
      </c>
      <c r="G21" s="116">
        <v>34.727400000000003</v>
      </c>
      <c r="H21" s="37">
        <f t="shared" si="0"/>
        <v>6.6203556438374891</v>
      </c>
      <c r="I21" s="77"/>
      <c r="K21" s="180"/>
      <c r="L21" s="153"/>
      <c r="M21" s="67"/>
    </row>
    <row r="22" spans="1:39">
      <c r="A22" s="41">
        <f t="shared" si="1"/>
        <v>10</v>
      </c>
      <c r="B22" s="64" t="s">
        <v>246</v>
      </c>
      <c r="C22" s="64" t="s">
        <v>248</v>
      </c>
      <c r="D22" s="43" t="s">
        <v>24</v>
      </c>
      <c r="E22" s="65" t="str">
        <f>+VLOOKUP(B22,'[1]NSE Listed companies'!$D$2:$H$1842,5,0)</f>
        <v>SOFTWARE</v>
      </c>
      <c r="F22" s="115">
        <v>1345</v>
      </c>
      <c r="G22" s="116">
        <v>33.521434999999997</v>
      </c>
      <c r="H22" s="37">
        <f t="shared" si="0"/>
        <v>6.3904531117152885</v>
      </c>
      <c r="I22" s="77"/>
      <c r="J22" s="17"/>
      <c r="K22" s="180"/>
      <c r="L22" s="153"/>
      <c r="M22" s="6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>
      <c r="A23" s="41">
        <f t="shared" si="1"/>
        <v>11</v>
      </c>
      <c r="B23" s="64" t="s">
        <v>232</v>
      </c>
      <c r="C23" s="64" t="s">
        <v>242</v>
      </c>
      <c r="D23" s="43" t="s">
        <v>24</v>
      </c>
      <c r="E23" s="65" t="str">
        <f>+VLOOKUP(B23,'[1]NSE Listed companies'!$D$2:$H$1842,5,0)</f>
        <v>SOFTWARE</v>
      </c>
      <c r="F23" s="115">
        <v>3700</v>
      </c>
      <c r="G23" s="116">
        <v>29.294750000000001</v>
      </c>
      <c r="H23" s="37">
        <f t="shared" si="0"/>
        <v>5.5846871201791171</v>
      </c>
      <c r="I23" s="77"/>
      <c r="J23" s="17"/>
      <c r="K23" s="180"/>
      <c r="L23" s="153"/>
      <c r="M23" s="6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s="11" customFormat="1">
      <c r="A24" s="41">
        <f t="shared" si="1"/>
        <v>12</v>
      </c>
      <c r="B24" s="64" t="s">
        <v>127</v>
      </c>
      <c r="C24" s="64" t="s">
        <v>133</v>
      </c>
      <c r="D24" s="43" t="s">
        <v>24</v>
      </c>
      <c r="E24" s="65" t="str">
        <f>+VLOOKUP(B24,'[1]NSE Listed companies'!$D$2:$H$1842,5,0)</f>
        <v>CONSUMER NON DURABLES</v>
      </c>
      <c r="F24" s="115">
        <v>4550</v>
      </c>
      <c r="G24" s="116">
        <v>23.230025000000001</v>
      </c>
      <c r="H24" s="37">
        <f t="shared" si="0"/>
        <v>4.4285211998374754</v>
      </c>
      <c r="I24" s="77"/>
      <c r="J24" s="17"/>
      <c r="K24" s="180"/>
      <c r="L24" s="153"/>
      <c r="M24" s="6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s="11" customFormat="1">
      <c r="A25" s="41">
        <f t="shared" ref="A25:A27" si="2">1+A24</f>
        <v>13</v>
      </c>
      <c r="B25" s="64" t="s">
        <v>262</v>
      </c>
      <c r="C25" s="64" t="s">
        <v>264</v>
      </c>
      <c r="D25" s="43" t="s">
        <v>24</v>
      </c>
      <c r="E25" s="65" t="str">
        <f>+VLOOKUP(B25,'[1]NSE Listed companies'!$D$2:$H$1842,5,0)</f>
        <v>SOFTWARE</v>
      </c>
      <c r="F25" s="115">
        <v>6255</v>
      </c>
      <c r="G25" s="116">
        <v>19.6125525</v>
      </c>
      <c r="H25" s="37">
        <f>+(G25/$G$67)*100</f>
        <v>3.7388941479475579</v>
      </c>
      <c r="I25" s="77"/>
      <c r="J25" s="17"/>
      <c r="K25" s="180"/>
      <c r="L25" s="153"/>
      <c r="M25" s="6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s="11" customFormat="1">
      <c r="A26" s="41">
        <f t="shared" si="2"/>
        <v>14</v>
      </c>
      <c r="B26" s="64" t="s">
        <v>150</v>
      </c>
      <c r="C26" s="64" t="s">
        <v>153</v>
      </c>
      <c r="D26" s="43" t="s">
        <v>25</v>
      </c>
      <c r="E26" s="65" t="s">
        <v>163</v>
      </c>
      <c r="F26" s="115">
        <v>1990</v>
      </c>
      <c r="G26" s="116">
        <v>14.862315000000001</v>
      </c>
      <c r="H26" s="37">
        <f>+(G26/$G$67)*100</f>
        <v>2.8333192519664747</v>
      </c>
      <c r="I26" s="77"/>
      <c r="J26" s="17"/>
      <c r="K26" s="180"/>
      <c r="L26" s="153"/>
      <c r="M26" s="6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s="11" customFormat="1">
      <c r="A27" s="41">
        <f t="shared" si="2"/>
        <v>15</v>
      </c>
      <c r="B27" s="64" t="s">
        <v>263</v>
      </c>
      <c r="C27" s="64" t="s">
        <v>265</v>
      </c>
      <c r="D27" s="43" t="s">
        <v>25</v>
      </c>
      <c r="E27" s="65" t="s">
        <v>163</v>
      </c>
      <c r="F27" s="115">
        <v>4400</v>
      </c>
      <c r="G27" s="116">
        <v>7.5548000000000002</v>
      </c>
      <c r="H27" s="37">
        <f>+(G27/$G$67)*100</f>
        <v>1.4402305619788254</v>
      </c>
      <c r="I27" s="77"/>
      <c r="J27" s="17"/>
      <c r="K27" s="180"/>
      <c r="L27" s="153"/>
      <c r="M27" s="6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s="11" customFormat="1">
      <c r="A28" s="41"/>
      <c r="B28" s="64"/>
      <c r="C28" s="64"/>
      <c r="D28" s="43"/>
      <c r="E28" s="65"/>
      <c r="F28" s="115"/>
      <c r="G28" s="116"/>
      <c r="H28" s="37"/>
      <c r="I28" s="23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s="11" customFormat="1">
      <c r="A29" s="119"/>
      <c r="B29" s="120"/>
      <c r="C29" s="43" t="s">
        <v>139</v>
      </c>
      <c r="D29" s="88"/>
      <c r="E29" s="121"/>
      <c r="F29" s="262"/>
      <c r="G29" s="46">
        <f>SUM(G13:G28)</f>
        <v>517.15617250000003</v>
      </c>
      <c r="H29" s="292">
        <f>SUM(H13:H28)</f>
        <v>98.589522548643657</v>
      </c>
      <c r="I29" s="49"/>
    </row>
    <row r="30" spans="1:39" s="11" customFormat="1">
      <c r="A30" s="86"/>
      <c r="B30" s="70"/>
      <c r="C30" s="12"/>
      <c r="D30" s="19"/>
      <c r="E30" s="12"/>
      <c r="F30" s="14"/>
      <c r="G30" s="100"/>
      <c r="H30" s="123"/>
      <c r="I30" s="49"/>
    </row>
    <row r="31" spans="1:39" s="11" customFormat="1">
      <c r="A31" s="124"/>
      <c r="B31" s="70"/>
      <c r="C31" s="70" t="s">
        <v>9</v>
      </c>
      <c r="D31" s="125" t="s">
        <v>10</v>
      </c>
      <c r="E31" s="13" t="s">
        <v>10</v>
      </c>
      <c r="F31" s="126" t="s">
        <v>10</v>
      </c>
      <c r="G31" s="126" t="s">
        <v>10</v>
      </c>
      <c r="H31" s="291" t="s">
        <v>10</v>
      </c>
      <c r="I31" s="49"/>
    </row>
    <row r="32" spans="1:39" s="11" customFormat="1" ht="16.5" thickBot="1">
      <c r="A32" s="86"/>
      <c r="B32" s="42"/>
      <c r="C32" s="43" t="s">
        <v>139</v>
      </c>
      <c r="D32" s="19"/>
      <c r="E32" s="12"/>
      <c r="F32" s="14"/>
      <c r="G32" s="46">
        <f>SUM(G31)</f>
        <v>0</v>
      </c>
      <c r="H32" s="84">
        <f>SUM(H31)</f>
        <v>0</v>
      </c>
      <c r="I32" s="49"/>
    </row>
    <row r="33" spans="1:9" s="11" customFormat="1" ht="16.5" thickBot="1">
      <c r="A33" s="86"/>
      <c r="B33" s="70"/>
      <c r="C33" s="43" t="s">
        <v>12</v>
      </c>
      <c r="D33" s="19"/>
      <c r="E33" s="12"/>
      <c r="F33" s="14"/>
      <c r="G33" s="136">
        <f>+G29+G32</f>
        <v>517.15617250000003</v>
      </c>
      <c r="H33" s="136">
        <f>+H29+H32</f>
        <v>98.589522548643657</v>
      </c>
      <c r="I33" s="49"/>
    </row>
    <row r="34" spans="1:9" s="11" customFormat="1">
      <c r="A34" s="86"/>
      <c r="B34" s="70"/>
      <c r="C34" s="43"/>
      <c r="D34" s="19"/>
      <c r="E34" s="12"/>
      <c r="F34" s="14"/>
      <c r="G34" s="116"/>
      <c r="H34" s="37"/>
      <c r="I34" s="49"/>
    </row>
    <row r="35" spans="1:9" s="11" customFormat="1">
      <c r="A35" s="86"/>
      <c r="B35" s="70"/>
      <c r="C35" s="43" t="s">
        <v>136</v>
      </c>
      <c r="D35" s="19"/>
      <c r="E35" s="12"/>
      <c r="F35" s="14"/>
      <c r="G35" s="116"/>
      <c r="H35" s="37"/>
      <c r="I35" s="49"/>
    </row>
    <row r="36" spans="1:9" s="11" customFormat="1">
      <c r="A36" s="86"/>
      <c r="B36" s="70"/>
      <c r="C36" s="43" t="s">
        <v>137</v>
      </c>
      <c r="D36" s="125" t="s">
        <v>10</v>
      </c>
      <c r="E36" s="13" t="s">
        <v>10</v>
      </c>
      <c r="F36" s="126" t="s">
        <v>10</v>
      </c>
      <c r="G36" s="140" t="s">
        <v>10</v>
      </c>
      <c r="H36" s="265" t="s">
        <v>10</v>
      </c>
      <c r="I36" s="49"/>
    </row>
    <row r="37" spans="1:9" s="11" customFormat="1">
      <c r="A37" s="86"/>
      <c r="B37" s="70"/>
      <c r="C37" s="43"/>
      <c r="D37" s="19"/>
      <c r="E37" s="12"/>
      <c r="F37" s="69"/>
      <c r="G37" s="116"/>
      <c r="H37" s="15"/>
      <c r="I37" s="49"/>
    </row>
    <row r="38" spans="1:9" s="11" customFormat="1">
      <c r="A38" s="86"/>
      <c r="B38" s="70"/>
      <c r="C38" s="43" t="s">
        <v>139</v>
      </c>
      <c r="D38" s="19"/>
      <c r="E38" s="12"/>
      <c r="F38" s="69"/>
      <c r="G38" s="46">
        <f>SUM(G37:G37)</f>
        <v>0</v>
      </c>
      <c r="H38" s="84">
        <f>SUM(H37:H37)</f>
        <v>0</v>
      </c>
      <c r="I38" s="49"/>
    </row>
    <row r="39" spans="1:9" s="11" customFormat="1">
      <c r="A39" s="86"/>
      <c r="B39" s="70"/>
      <c r="C39" s="43" t="s">
        <v>138</v>
      </c>
      <c r="D39" s="125" t="s">
        <v>10</v>
      </c>
      <c r="E39" s="13" t="s">
        <v>10</v>
      </c>
      <c r="F39" s="126" t="s">
        <v>10</v>
      </c>
      <c r="G39" s="140" t="s">
        <v>10</v>
      </c>
      <c r="H39" s="265" t="s">
        <v>10</v>
      </c>
      <c r="I39" s="49"/>
    </row>
    <row r="40" spans="1:9" s="11" customFormat="1">
      <c r="A40" s="86"/>
      <c r="B40" s="70"/>
      <c r="C40" s="43"/>
      <c r="D40" s="125"/>
      <c r="E40" s="13"/>
      <c r="F40" s="126"/>
      <c r="G40" s="127"/>
      <c r="H40" s="128"/>
      <c r="I40" s="49"/>
    </row>
    <row r="41" spans="1:9" s="11" customFormat="1" ht="16.5" thickBot="1">
      <c r="A41" s="86"/>
      <c r="B41" s="70"/>
      <c r="C41" s="43" t="s">
        <v>139</v>
      </c>
      <c r="D41" s="125"/>
      <c r="E41" s="13"/>
      <c r="F41" s="126"/>
      <c r="G41" s="266">
        <f>SUM(G40)</f>
        <v>0</v>
      </c>
      <c r="H41" s="290">
        <f>SUM(H40)</f>
        <v>0</v>
      </c>
      <c r="I41" s="49"/>
    </row>
    <row r="42" spans="1:9" s="11" customFormat="1" ht="16.5" thickBot="1">
      <c r="A42" s="86"/>
      <c r="B42" s="70"/>
      <c r="C42" s="43" t="s">
        <v>12</v>
      </c>
      <c r="D42" s="125"/>
      <c r="E42" s="13"/>
      <c r="F42" s="126"/>
      <c r="G42" s="136">
        <f>+G38+G41</f>
        <v>0</v>
      </c>
      <c r="H42" s="136">
        <f>+H38+H41</f>
        <v>0</v>
      </c>
      <c r="I42" s="49"/>
    </row>
    <row r="43" spans="1:9" s="11" customFormat="1">
      <c r="A43" s="86"/>
      <c r="B43" s="70"/>
      <c r="C43" s="43"/>
      <c r="D43" s="19"/>
      <c r="E43" s="12"/>
      <c r="F43" s="14"/>
      <c r="G43" s="260"/>
      <c r="H43" s="37"/>
      <c r="I43" s="49"/>
    </row>
    <row r="44" spans="1:9" s="11" customFormat="1">
      <c r="A44" s="86"/>
      <c r="B44" s="42"/>
      <c r="C44" s="43" t="s">
        <v>5</v>
      </c>
      <c r="D44" s="71"/>
      <c r="E44" s="129"/>
      <c r="F44" s="126"/>
      <c r="G44" s="127"/>
      <c r="H44" s="131"/>
      <c r="I44" s="49"/>
    </row>
    <row r="45" spans="1:9" s="11" customFormat="1">
      <c r="A45" s="86"/>
      <c r="B45" s="42"/>
      <c r="C45" s="45" t="s">
        <v>11</v>
      </c>
      <c r="D45" s="71" t="s">
        <v>10</v>
      </c>
      <c r="E45" s="129" t="s">
        <v>10</v>
      </c>
      <c r="F45" s="126" t="s">
        <v>10</v>
      </c>
      <c r="G45" s="127" t="s">
        <v>10</v>
      </c>
      <c r="H45" s="131" t="s">
        <v>10</v>
      </c>
      <c r="I45" s="49"/>
    </row>
    <row r="46" spans="1:9" s="11" customFormat="1">
      <c r="A46" s="86"/>
      <c r="B46" s="42"/>
      <c r="C46" s="45"/>
      <c r="D46" s="71"/>
      <c r="E46" s="129"/>
      <c r="F46" s="126"/>
      <c r="G46" s="127"/>
      <c r="H46" s="131"/>
      <c r="I46" s="49"/>
    </row>
    <row r="47" spans="1:9" s="11" customFormat="1">
      <c r="A47" s="86"/>
      <c r="B47" s="42"/>
      <c r="C47" s="43" t="s">
        <v>139</v>
      </c>
      <c r="D47" s="71"/>
      <c r="E47" s="129"/>
      <c r="F47" s="126"/>
      <c r="G47" s="127">
        <f>SUM(G46)</f>
        <v>0</v>
      </c>
      <c r="H47" s="156">
        <f>SUM(H46)</f>
        <v>0</v>
      </c>
      <c r="I47" s="49"/>
    </row>
    <row r="48" spans="1:9" s="11" customFormat="1">
      <c r="A48" s="86"/>
      <c r="B48" s="42"/>
      <c r="C48" s="70" t="s">
        <v>13</v>
      </c>
      <c r="D48" s="71" t="s">
        <v>10</v>
      </c>
      <c r="E48" s="129" t="s">
        <v>10</v>
      </c>
      <c r="F48" s="126" t="s">
        <v>10</v>
      </c>
      <c r="G48" s="127" t="s">
        <v>10</v>
      </c>
      <c r="H48" s="131" t="s">
        <v>10</v>
      </c>
      <c r="I48" s="49"/>
    </row>
    <row r="49" spans="1:9" s="11" customFormat="1">
      <c r="A49" s="86"/>
      <c r="B49" s="42"/>
      <c r="C49" s="70"/>
      <c r="D49" s="71"/>
      <c r="E49" s="129"/>
      <c r="F49" s="126"/>
      <c r="G49" s="127"/>
      <c r="H49" s="131"/>
      <c r="I49" s="49"/>
    </row>
    <row r="50" spans="1:9" s="11" customFormat="1">
      <c r="A50" s="86"/>
      <c r="B50" s="42"/>
      <c r="C50" s="43" t="s">
        <v>139</v>
      </c>
      <c r="D50" s="71"/>
      <c r="E50" s="129"/>
      <c r="F50" s="126"/>
      <c r="G50" s="127">
        <f>SUM(G49)</f>
        <v>0</v>
      </c>
      <c r="H50" s="156">
        <f>SUM(H49)</f>
        <v>0</v>
      </c>
      <c r="I50" s="49"/>
    </row>
    <row r="51" spans="1:9" s="11" customFormat="1">
      <c r="A51" s="86"/>
      <c r="B51" s="42"/>
      <c r="C51" s="43" t="s">
        <v>14</v>
      </c>
      <c r="D51" s="71" t="s">
        <v>10</v>
      </c>
      <c r="E51" s="129" t="s">
        <v>10</v>
      </c>
      <c r="F51" s="126" t="s">
        <v>10</v>
      </c>
      <c r="G51" s="127" t="s">
        <v>10</v>
      </c>
      <c r="H51" s="131" t="s">
        <v>10</v>
      </c>
      <c r="I51" s="49"/>
    </row>
    <row r="52" spans="1:9" s="11" customFormat="1">
      <c r="A52" s="86"/>
      <c r="B52" s="42"/>
      <c r="C52" s="43"/>
      <c r="D52" s="71"/>
      <c r="E52" s="129"/>
      <c r="F52" s="126"/>
      <c r="G52" s="127"/>
      <c r="H52" s="131"/>
      <c r="I52" s="49"/>
    </row>
    <row r="53" spans="1:9" s="11" customFormat="1" ht="16.5" thickBot="1">
      <c r="A53" s="86"/>
      <c r="B53" s="42"/>
      <c r="C53" s="43" t="s">
        <v>139</v>
      </c>
      <c r="D53" s="19"/>
      <c r="E53" s="72"/>
      <c r="F53" s="133"/>
      <c r="G53" s="127">
        <f>SUM(G52)</f>
        <v>0</v>
      </c>
      <c r="H53" s="156">
        <f>SUM(H52)</f>
        <v>0</v>
      </c>
      <c r="I53" s="49"/>
    </row>
    <row r="54" spans="1:9" s="11" customFormat="1" ht="16.5" thickBot="1">
      <c r="A54" s="86"/>
      <c r="B54" s="42"/>
      <c r="C54" s="43" t="s">
        <v>12</v>
      </c>
      <c r="D54" s="19"/>
      <c r="E54" s="72"/>
      <c r="F54" s="133"/>
      <c r="G54" s="136">
        <f>+G53+G50+G47</f>
        <v>0</v>
      </c>
      <c r="H54" s="136">
        <f>SUM(H46:H53)</f>
        <v>0</v>
      </c>
      <c r="I54" s="49"/>
    </row>
    <row r="55" spans="1:9" s="11" customFormat="1">
      <c r="A55" s="86"/>
      <c r="B55" s="42"/>
      <c r="C55" s="43"/>
      <c r="D55" s="19"/>
      <c r="E55" s="72"/>
      <c r="F55" s="133"/>
      <c r="G55" s="132"/>
      <c r="H55" s="267"/>
      <c r="I55" s="49"/>
    </row>
    <row r="56" spans="1:9" s="11" customFormat="1">
      <c r="A56" s="86"/>
      <c r="B56" s="42"/>
      <c r="C56" s="43" t="s">
        <v>15</v>
      </c>
      <c r="D56" s="71"/>
      <c r="E56" s="129"/>
      <c r="F56" s="126"/>
      <c r="G56" s="127"/>
      <c r="H56" s="131"/>
      <c r="I56" s="49"/>
    </row>
    <row r="57" spans="1:9" s="11" customFormat="1">
      <c r="A57" s="86"/>
      <c r="B57" s="42"/>
      <c r="C57" s="43" t="s">
        <v>89</v>
      </c>
      <c r="D57" s="71" t="s">
        <v>10</v>
      </c>
      <c r="E57" s="129" t="s">
        <v>10</v>
      </c>
      <c r="F57" s="126" t="s">
        <v>10</v>
      </c>
      <c r="G57" s="127" t="s">
        <v>10</v>
      </c>
      <c r="H57" s="131" t="s">
        <v>10</v>
      </c>
      <c r="I57" s="49"/>
    </row>
    <row r="58" spans="1:9" s="11" customFormat="1" ht="16.5" thickBot="1">
      <c r="A58" s="86"/>
      <c r="B58" s="42"/>
      <c r="C58" s="43"/>
      <c r="D58" s="19"/>
      <c r="E58" s="72"/>
      <c r="F58" s="133"/>
      <c r="G58" s="132"/>
      <c r="H58" s="267"/>
      <c r="I58" s="49"/>
    </row>
    <row r="59" spans="1:9" s="11" customFormat="1" ht="16.5" thickBot="1">
      <c r="A59" s="86"/>
      <c r="B59" s="42"/>
      <c r="C59" s="43" t="s">
        <v>12</v>
      </c>
      <c r="D59" s="19"/>
      <c r="E59" s="72"/>
      <c r="F59" s="133"/>
      <c r="G59" s="136">
        <f>SUM(G58)</f>
        <v>0</v>
      </c>
      <c r="H59" s="136">
        <f>SUM(H58)</f>
        <v>0</v>
      </c>
      <c r="I59" s="49"/>
    </row>
    <row r="60" spans="1:9" s="11" customFormat="1">
      <c r="A60" s="86"/>
      <c r="B60" s="42"/>
      <c r="C60" s="43" t="s">
        <v>16</v>
      </c>
      <c r="D60" s="19"/>
      <c r="E60" s="72"/>
      <c r="F60" s="133"/>
      <c r="G60" s="46"/>
      <c r="H60" s="248"/>
      <c r="I60" s="49"/>
    </row>
    <row r="61" spans="1:9" s="11" customFormat="1">
      <c r="A61" s="86"/>
      <c r="B61" s="42"/>
      <c r="C61" s="43" t="s">
        <v>140</v>
      </c>
      <c r="D61" s="71"/>
      <c r="E61" s="129"/>
      <c r="F61" s="126"/>
      <c r="G61" s="127"/>
      <c r="H61" s="131"/>
      <c r="I61" s="49"/>
    </row>
    <row r="62" spans="1:9" s="11" customFormat="1">
      <c r="A62" s="86">
        <f>+A27+1</f>
        <v>16</v>
      </c>
      <c r="B62" s="64" t="s">
        <v>224</v>
      </c>
      <c r="C62" s="43" t="s">
        <v>225</v>
      </c>
      <c r="D62" s="19"/>
      <c r="E62" s="72"/>
      <c r="F62" s="283">
        <v>85.8</v>
      </c>
      <c r="G62" s="130">
        <v>8.58</v>
      </c>
      <c r="H62" s="37">
        <f>+(G62/$G$67)*100</f>
        <v>1.6356724495391433</v>
      </c>
      <c r="I62" s="49"/>
    </row>
    <row r="63" spans="1:9" s="11" customFormat="1">
      <c r="A63" s="86"/>
      <c r="B63" s="42"/>
      <c r="C63" s="43"/>
      <c r="D63" s="19"/>
      <c r="E63" s="72"/>
      <c r="F63" s="283"/>
      <c r="G63" s="130"/>
      <c r="H63" s="248"/>
      <c r="I63" s="49"/>
    </row>
    <row r="64" spans="1:9" s="11" customFormat="1">
      <c r="A64" s="86"/>
      <c r="B64" s="42"/>
      <c r="C64" s="43" t="s">
        <v>100</v>
      </c>
      <c r="D64" s="19"/>
      <c r="E64" s="135"/>
      <c r="F64" s="69"/>
      <c r="G64" s="249">
        <f>G67-G33-G42-G54-G62-G59</f>
        <v>-1.181271400000087</v>
      </c>
      <c r="H64" s="134">
        <f>(G64/$G$67)*100</f>
        <v>-0.22519499818282931</v>
      </c>
      <c r="I64" s="49"/>
    </row>
    <row r="65" spans="1:39" s="11" customFormat="1" ht="16.5" thickBot="1">
      <c r="A65" s="86"/>
      <c r="B65" s="42"/>
      <c r="C65" s="43"/>
      <c r="D65" s="19"/>
      <c r="E65" s="135"/>
      <c r="F65" s="69"/>
      <c r="G65" s="249"/>
      <c r="H65" s="134"/>
      <c r="I65" s="49"/>
    </row>
    <row r="66" spans="1:39" s="11" customFormat="1" ht="16.5" thickBot="1">
      <c r="A66" s="86"/>
      <c r="B66" s="42"/>
      <c r="C66" s="43" t="s">
        <v>12</v>
      </c>
      <c r="D66" s="19"/>
      <c r="E66" s="135"/>
      <c r="F66" s="69"/>
      <c r="G66" s="136">
        <f>+G64+G62</f>
        <v>7.3987285999999131</v>
      </c>
      <c r="H66" s="136">
        <f>+H64+H62</f>
        <v>1.4104774513563139</v>
      </c>
      <c r="I66" s="49"/>
    </row>
    <row r="67" spans="1:39" s="11" customFormat="1" ht="16.5" thickBot="1">
      <c r="A67" s="243"/>
      <c r="B67" s="244"/>
      <c r="C67" s="245" t="s">
        <v>17</v>
      </c>
      <c r="D67" s="245"/>
      <c r="E67" s="246"/>
      <c r="F67" s="247"/>
      <c r="G67" s="136">
        <v>524.55490109999994</v>
      </c>
      <c r="H67" s="122">
        <f>+H33+H42+H54+H59+H66</f>
        <v>99.999999999999972</v>
      </c>
      <c r="I67" s="49"/>
    </row>
    <row r="68" spans="1:39" s="11" customFormat="1">
      <c r="E68" s="52"/>
      <c r="F68" s="53"/>
      <c r="G68" s="48"/>
      <c r="H68" s="48"/>
      <c r="I68" s="22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s="17" customFormat="1">
      <c r="C69" s="80"/>
      <c r="D69" s="80"/>
      <c r="E69" s="80"/>
      <c r="F69" s="80"/>
      <c r="G69" s="29"/>
      <c r="H69" s="16"/>
      <c r="I69" s="23"/>
    </row>
    <row r="70" spans="1:39" s="11" customFormat="1" ht="18.75">
      <c r="A70" s="17"/>
      <c r="B70" s="50"/>
      <c r="C70" s="145" t="s">
        <v>18</v>
      </c>
      <c r="D70" s="18"/>
      <c r="E70" s="2"/>
      <c r="F70" s="53"/>
      <c r="G70" s="48"/>
      <c r="H70" s="48"/>
      <c r="I70" s="23"/>
    </row>
    <row r="71" spans="1:39" s="11" customFormat="1" ht="18.75">
      <c r="A71" s="34"/>
      <c r="B71" s="50"/>
      <c r="C71" s="145"/>
      <c r="D71" s="18"/>
      <c r="E71" s="2"/>
      <c r="F71" s="53"/>
      <c r="G71" s="48"/>
      <c r="H71" s="48"/>
      <c r="I71" s="23"/>
    </row>
    <row r="72" spans="1:39" s="17" customFormat="1" ht="18.75">
      <c r="A72" s="34"/>
      <c r="B72" s="28">
        <v>1</v>
      </c>
      <c r="C72" s="145" t="s">
        <v>19</v>
      </c>
      <c r="D72" s="18"/>
      <c r="E72" s="27"/>
      <c r="F72" s="181"/>
      <c r="G72" s="104"/>
      <c r="H72" s="29"/>
      <c r="I72" s="23"/>
    </row>
    <row r="73" spans="1:39" s="17" customFormat="1" ht="18.75">
      <c r="B73" s="28">
        <v>2</v>
      </c>
      <c r="C73" s="145" t="s">
        <v>20</v>
      </c>
      <c r="D73" s="18"/>
      <c r="E73" s="27"/>
      <c r="F73" s="182"/>
      <c r="G73" s="102"/>
      <c r="H73" s="29"/>
      <c r="I73" s="23"/>
    </row>
    <row r="74" spans="1:39" s="17" customFormat="1" ht="18.75">
      <c r="B74" s="28">
        <v>3</v>
      </c>
      <c r="C74" s="99" t="s">
        <v>298</v>
      </c>
      <c r="D74" s="18"/>
      <c r="E74" s="27"/>
      <c r="F74" s="182"/>
      <c r="G74" s="102"/>
      <c r="H74" s="29"/>
      <c r="I74" s="23"/>
    </row>
    <row r="75" spans="1:39" s="17" customFormat="1" ht="18.75">
      <c r="B75" s="28"/>
      <c r="C75" s="99" t="s">
        <v>299</v>
      </c>
      <c r="D75" s="18"/>
      <c r="E75" s="27"/>
      <c r="F75" s="182"/>
      <c r="G75" s="102"/>
      <c r="H75" s="29"/>
      <c r="I75" s="23"/>
    </row>
    <row r="76" spans="1:39" s="17" customFormat="1" ht="18.75">
      <c r="B76" s="28"/>
      <c r="C76" s="99" t="s">
        <v>300</v>
      </c>
      <c r="D76" s="18"/>
      <c r="E76" s="27"/>
      <c r="F76" s="182"/>
      <c r="G76" s="102"/>
      <c r="H76" s="29"/>
      <c r="I76" s="23"/>
    </row>
    <row r="77" spans="1:39" s="17" customFormat="1" ht="18.75">
      <c r="B77" s="28"/>
      <c r="C77" s="99" t="s">
        <v>301</v>
      </c>
      <c r="D77" s="18"/>
      <c r="E77" s="27"/>
      <c r="F77" s="182"/>
      <c r="G77" s="104"/>
      <c r="H77" s="29"/>
      <c r="I77" s="23"/>
    </row>
    <row r="78" spans="1:39" s="17" customFormat="1" ht="18.75">
      <c r="B78" s="28">
        <v>4</v>
      </c>
      <c r="C78" s="99" t="s">
        <v>360</v>
      </c>
      <c r="D78" s="18"/>
      <c r="E78" s="27"/>
      <c r="F78" s="182"/>
      <c r="G78" s="102"/>
      <c r="H78" s="29"/>
      <c r="I78" s="23"/>
    </row>
    <row r="79" spans="1:39" s="17" customFormat="1" ht="18.75">
      <c r="B79" s="28"/>
      <c r="C79" s="99" t="s">
        <v>361</v>
      </c>
      <c r="D79" s="18"/>
      <c r="E79" s="27"/>
      <c r="F79" s="182"/>
      <c r="G79" s="102"/>
      <c r="H79" s="29"/>
      <c r="I79" s="227"/>
    </row>
    <row r="80" spans="1:39" s="17" customFormat="1" ht="18.75">
      <c r="B80" s="183"/>
      <c r="C80" s="99" t="s">
        <v>362</v>
      </c>
      <c r="D80" s="18"/>
      <c r="E80" s="27"/>
      <c r="F80" s="182"/>
      <c r="G80" s="102"/>
      <c r="H80" s="29"/>
      <c r="I80" s="227"/>
    </row>
    <row r="81" spans="1:9" s="17" customFormat="1" ht="18.75">
      <c r="B81" s="28"/>
      <c r="C81" s="99" t="s">
        <v>363</v>
      </c>
      <c r="D81" s="18"/>
      <c r="E81" s="27"/>
      <c r="F81" s="182"/>
      <c r="G81" s="102"/>
      <c r="H81" s="29"/>
      <c r="I81" s="227"/>
    </row>
    <row r="82" spans="1:9" s="17" customFormat="1" ht="18.75">
      <c r="B82" s="28">
        <v>5</v>
      </c>
      <c r="C82" s="144" t="s">
        <v>93</v>
      </c>
      <c r="D82" s="18"/>
      <c r="E82" s="27"/>
      <c r="F82" s="182"/>
      <c r="G82" s="102"/>
      <c r="H82" s="29"/>
      <c r="I82" s="227"/>
    </row>
    <row r="83" spans="1:9" s="17" customFormat="1" ht="18.75">
      <c r="B83" s="28"/>
      <c r="C83" s="144" t="s">
        <v>78</v>
      </c>
      <c r="D83" s="18"/>
      <c r="E83" s="27"/>
      <c r="F83" s="182"/>
      <c r="G83" s="102"/>
      <c r="H83" s="29"/>
      <c r="I83" s="227"/>
    </row>
    <row r="84" spans="1:9" s="17" customFormat="1" ht="18.75">
      <c r="B84" s="28">
        <v>6</v>
      </c>
      <c r="C84" s="145" t="s">
        <v>204</v>
      </c>
      <c r="D84" s="18"/>
      <c r="E84" s="27"/>
      <c r="F84" s="182"/>
      <c r="G84" s="102"/>
      <c r="H84" s="29"/>
      <c r="I84" s="227"/>
    </row>
    <row r="85" spans="1:9" s="17" customFormat="1" ht="18.75">
      <c r="B85" s="28">
        <v>7</v>
      </c>
      <c r="C85" s="145" t="s">
        <v>205</v>
      </c>
      <c r="D85" s="18"/>
      <c r="E85" s="27"/>
      <c r="F85" s="182"/>
      <c r="G85" s="102"/>
      <c r="H85" s="29"/>
      <c r="I85" s="227"/>
    </row>
    <row r="86" spans="1:9" s="17" customFormat="1" ht="18.75">
      <c r="B86" s="28">
        <v>8</v>
      </c>
      <c r="C86" s="145" t="s">
        <v>272</v>
      </c>
      <c r="D86" s="78"/>
      <c r="E86" s="184"/>
      <c r="F86" s="182"/>
      <c r="G86" s="102"/>
      <c r="H86" s="29"/>
      <c r="I86" s="227"/>
    </row>
    <row r="87" spans="1:9" s="17" customFormat="1" ht="18.75">
      <c r="B87" s="28">
        <v>9</v>
      </c>
      <c r="C87" s="145" t="s">
        <v>206</v>
      </c>
      <c r="D87" s="78"/>
      <c r="E87" s="184"/>
      <c r="F87" s="182"/>
      <c r="G87" s="102"/>
      <c r="H87" s="29"/>
      <c r="I87" s="227"/>
    </row>
    <row r="88" spans="1:9" s="17" customFormat="1">
      <c r="B88" s="22"/>
      <c r="C88" s="18"/>
      <c r="D88" s="18"/>
      <c r="E88" s="27"/>
      <c r="F88" s="181"/>
      <c r="G88" s="102"/>
      <c r="H88" s="29"/>
      <c r="I88" s="227"/>
    </row>
    <row r="89" spans="1:9" s="17" customFormat="1">
      <c r="A89" s="22"/>
      <c r="B89" s="22"/>
      <c r="C89" s="18"/>
      <c r="D89" s="18"/>
      <c r="E89" s="185"/>
      <c r="F89" s="182"/>
      <c r="G89" s="102"/>
      <c r="H89" s="29"/>
      <c r="I89" s="227"/>
    </row>
    <row r="90" spans="1:9" s="17" customFormat="1">
      <c r="A90" s="22"/>
      <c r="B90" s="22"/>
      <c r="C90" s="18"/>
      <c r="D90" s="18"/>
      <c r="E90" s="185"/>
      <c r="F90" s="182"/>
      <c r="G90" s="102"/>
      <c r="H90" s="29"/>
      <c r="I90" s="227"/>
    </row>
    <row r="91" spans="1:9" s="17" customFormat="1">
      <c r="A91" s="22"/>
      <c r="B91" s="22"/>
      <c r="C91" s="18"/>
      <c r="D91" s="18"/>
      <c r="E91" s="185"/>
      <c r="F91" s="182"/>
      <c r="G91" s="102"/>
      <c r="H91" s="29"/>
      <c r="I91" s="227"/>
    </row>
    <row r="92" spans="1:9" s="11" customFormat="1">
      <c r="A92" s="22"/>
      <c r="B92" s="34"/>
      <c r="C92" s="24"/>
      <c r="D92" s="24"/>
      <c r="E92" s="186"/>
      <c r="F92" s="47"/>
      <c r="G92" s="100"/>
      <c r="H92" s="48"/>
      <c r="I92" s="227"/>
    </row>
    <row r="93" spans="1:9" s="11" customFormat="1">
      <c r="A93" s="34"/>
      <c r="B93" s="34"/>
      <c r="C93" s="24"/>
      <c r="D93" s="24"/>
      <c r="E93" s="186"/>
      <c r="F93" s="47"/>
      <c r="G93" s="100"/>
      <c r="H93" s="48"/>
      <c r="I93" s="227"/>
    </row>
    <row r="94" spans="1:9" s="11" customFormat="1">
      <c r="A94" s="34"/>
      <c r="B94" s="34"/>
      <c r="C94" s="24"/>
      <c r="D94" s="24"/>
      <c r="E94" s="186"/>
      <c r="F94" s="47"/>
      <c r="G94" s="100"/>
      <c r="H94" s="48"/>
      <c r="I94" s="227"/>
    </row>
    <row r="95" spans="1:9" s="11" customFormat="1">
      <c r="A95" s="34"/>
      <c r="B95" s="34"/>
      <c r="C95" s="24"/>
      <c r="D95" s="24"/>
      <c r="E95" s="186"/>
      <c r="F95" s="47"/>
      <c r="G95" s="100"/>
      <c r="H95" s="48"/>
      <c r="I95" s="227"/>
    </row>
    <row r="96" spans="1:9" s="11" customFormat="1">
      <c r="A96" s="34"/>
      <c r="B96" s="34"/>
      <c r="C96" s="24"/>
      <c r="D96" s="24"/>
      <c r="E96" s="186"/>
      <c r="F96" s="47"/>
      <c r="G96" s="100"/>
      <c r="H96" s="48"/>
      <c r="I96" s="227"/>
    </row>
    <row r="97" spans="1:9" s="11" customFormat="1">
      <c r="A97" s="34"/>
      <c r="B97" s="34"/>
      <c r="C97" s="24"/>
      <c r="D97" s="24"/>
      <c r="E97" s="186"/>
      <c r="F97" s="47"/>
      <c r="G97" s="100"/>
      <c r="H97" s="48"/>
      <c r="I97" s="227"/>
    </row>
    <row r="98" spans="1:9" s="11" customFormat="1">
      <c r="A98" s="34"/>
      <c r="B98" s="34"/>
      <c r="C98" s="24"/>
      <c r="D98" s="24"/>
      <c r="E98" s="186"/>
      <c r="F98" s="47"/>
      <c r="G98" s="100"/>
      <c r="H98" s="48"/>
      <c r="I98" s="227"/>
    </row>
    <row r="99" spans="1:9" s="11" customFormat="1">
      <c r="A99" s="34"/>
      <c r="B99" s="34"/>
      <c r="C99" s="24"/>
      <c r="D99" s="24"/>
      <c r="E99" s="186"/>
      <c r="F99" s="47"/>
      <c r="G99" s="100"/>
      <c r="H99" s="48"/>
      <c r="I99" s="227"/>
    </row>
    <row r="100" spans="1:9">
      <c r="A100" s="34"/>
      <c r="E100" s="186"/>
    </row>
    <row r="101" spans="1:9">
      <c r="E101" s="186"/>
    </row>
    <row r="102" spans="1:9">
      <c r="E102" s="186"/>
    </row>
    <row r="103" spans="1:9">
      <c r="E103" s="186"/>
    </row>
    <row r="104" spans="1:9">
      <c r="E104" s="186"/>
    </row>
    <row r="105" spans="1:9">
      <c r="E105" s="186"/>
    </row>
    <row r="106" spans="1:9">
      <c r="E106" s="186"/>
    </row>
    <row r="107" spans="1:9">
      <c r="E107" s="186"/>
    </row>
    <row r="108" spans="1:9">
      <c r="E108" s="186"/>
    </row>
    <row r="109" spans="1:9">
      <c r="E109" s="186"/>
    </row>
    <row r="110" spans="1:9">
      <c r="E110" s="186"/>
    </row>
    <row r="111" spans="1:9">
      <c r="E111" s="186"/>
    </row>
    <row r="112" spans="1:9">
      <c r="E112" s="186"/>
    </row>
    <row r="113" spans="5:5">
      <c r="E113" s="186"/>
    </row>
    <row r="114" spans="5:5">
      <c r="E114" s="186"/>
    </row>
    <row r="115" spans="5:5">
      <c r="E115" s="186"/>
    </row>
    <row r="116" spans="5:5">
      <c r="E116" s="186"/>
    </row>
  </sheetData>
  <phoneticPr fontId="0" type="noConversion"/>
  <pageMargins left="0.75" right="0.75" top="1" bottom="1" header="0.5" footer="0.5"/>
  <pageSetup scale="3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>
    <tabColor theme="3" tint="0.39997558519241921"/>
  </sheetPr>
  <dimension ref="A1:IV102"/>
  <sheetViews>
    <sheetView tabSelected="1" view="pageBreakPreview" topLeftCell="A25" zoomScale="70" zoomScaleSheetLayoutView="70" workbookViewId="0">
      <selection activeCell="E66" sqref="E66"/>
    </sheetView>
  </sheetViews>
  <sheetFormatPr defaultColWidth="9.140625" defaultRowHeight="15.75"/>
  <cols>
    <col min="1" max="1" width="8.85546875" style="203" customWidth="1"/>
    <col min="2" max="2" width="20.140625" style="203" customWidth="1"/>
    <col min="3" max="3" width="67.7109375" style="204" customWidth="1"/>
    <col min="4" max="4" width="18.28515625" style="205" customWidth="1"/>
    <col min="5" max="5" width="44" style="206" customWidth="1"/>
    <col min="6" max="6" width="16" style="207" customWidth="1"/>
    <col min="7" max="7" width="21.28515625" style="180" customWidth="1"/>
    <col min="8" max="8" width="16.85546875" style="189" customWidth="1"/>
    <col min="9" max="9" width="0" style="191" hidden="1" customWidth="1"/>
    <col min="10" max="10" width="9" style="221" bestFit="1" customWidth="1"/>
    <col min="11" max="11" width="6.140625" style="191" customWidth="1"/>
    <col min="12" max="12" width="15.28515625" style="191" bestFit="1" customWidth="1"/>
    <col min="13" max="16" width="9.140625" style="191"/>
    <col min="17" max="16384" width="9.140625" style="192"/>
  </cols>
  <sheetData>
    <row r="1" spans="1:256" s="153" customFormat="1" ht="21">
      <c r="A1" s="34" t="s">
        <v>73</v>
      </c>
      <c r="B1" s="34"/>
      <c r="C1" s="220" t="s">
        <v>101</v>
      </c>
      <c r="D1" s="49"/>
      <c r="E1" s="76"/>
      <c r="F1" s="226"/>
      <c r="G1" s="229"/>
      <c r="H1" s="227"/>
      <c r="I1" s="23"/>
      <c r="J1" s="23"/>
      <c r="K1" s="188"/>
      <c r="L1" s="188"/>
      <c r="M1" s="188"/>
      <c r="N1" s="188"/>
      <c r="O1" s="188"/>
      <c r="P1" s="188"/>
    </row>
    <row r="2" spans="1:256" s="153" customFormat="1" ht="21">
      <c r="A2" s="34"/>
      <c r="B2" s="34"/>
      <c r="C2" s="107" t="s">
        <v>111</v>
      </c>
      <c r="D2" s="49"/>
      <c r="E2" s="76"/>
      <c r="F2" s="226"/>
      <c r="G2" s="229"/>
      <c r="H2" s="227"/>
      <c r="I2" s="23"/>
      <c r="J2" s="23"/>
      <c r="K2" s="188"/>
      <c r="L2" s="188"/>
      <c r="M2" s="188"/>
      <c r="N2" s="188"/>
      <c r="O2" s="188"/>
      <c r="P2" s="188"/>
    </row>
    <row r="3" spans="1:256" s="153" customFormat="1" ht="18.75" customHeight="1">
      <c r="A3" s="34"/>
      <c r="B3" s="34"/>
      <c r="C3" s="24" t="s">
        <v>203</v>
      </c>
      <c r="D3" s="49"/>
      <c r="E3" s="76"/>
      <c r="F3" s="226"/>
      <c r="G3" s="229"/>
      <c r="H3" s="227"/>
      <c r="I3" s="23"/>
      <c r="J3" s="23"/>
      <c r="K3" s="188"/>
      <c r="L3" s="188"/>
      <c r="M3" s="188"/>
      <c r="N3" s="188"/>
      <c r="O3" s="188"/>
      <c r="P3" s="188"/>
    </row>
    <row r="4" spans="1:256" s="153" customFormat="1" ht="18.75" customHeight="1">
      <c r="A4" s="34"/>
      <c r="B4" s="34"/>
      <c r="C4" s="24"/>
      <c r="D4" s="49"/>
      <c r="E4" s="76"/>
      <c r="F4" s="226"/>
      <c r="G4" s="229"/>
      <c r="H4" s="227"/>
      <c r="I4" s="23"/>
      <c r="J4" s="23"/>
      <c r="K4" s="188"/>
      <c r="L4" s="188"/>
      <c r="M4" s="188"/>
      <c r="N4" s="188"/>
      <c r="O4" s="188"/>
      <c r="P4" s="188"/>
    </row>
    <row r="5" spans="1:256" s="153" customFormat="1">
      <c r="A5" s="34"/>
      <c r="B5" s="55"/>
      <c r="C5" s="222" t="s">
        <v>39</v>
      </c>
      <c r="D5" s="49"/>
      <c r="E5" s="76"/>
      <c r="F5" s="226"/>
      <c r="G5" s="229"/>
      <c r="H5" s="227"/>
      <c r="I5" s="23"/>
      <c r="J5" s="23"/>
      <c r="K5" s="188"/>
      <c r="L5" s="188"/>
      <c r="M5" s="188"/>
      <c r="N5" s="188"/>
      <c r="O5" s="188"/>
      <c r="P5" s="188"/>
    </row>
    <row r="6" spans="1:256" s="153" customFormat="1">
      <c r="A6" s="34"/>
      <c r="B6" s="56"/>
      <c r="C6" s="222" t="s">
        <v>40</v>
      </c>
      <c r="D6" s="49"/>
      <c r="E6" s="76"/>
      <c r="F6" s="226"/>
      <c r="G6" s="229"/>
      <c r="H6" s="227"/>
      <c r="I6" s="23"/>
      <c r="J6" s="23"/>
      <c r="K6" s="188"/>
      <c r="L6" s="188"/>
      <c r="M6" s="188"/>
      <c r="N6" s="188"/>
      <c r="O6" s="188"/>
      <c r="P6" s="188"/>
    </row>
    <row r="7" spans="1:256" s="153" customFormat="1">
      <c r="A7" s="34"/>
      <c r="B7" s="56"/>
      <c r="C7" s="222" t="s">
        <v>41</v>
      </c>
      <c r="D7" s="49"/>
      <c r="E7" s="76"/>
      <c r="F7" s="226"/>
      <c r="G7" s="229"/>
      <c r="H7" s="227"/>
      <c r="I7" s="23"/>
      <c r="J7" s="23"/>
      <c r="K7" s="188"/>
      <c r="L7" s="188"/>
      <c r="M7" s="188"/>
      <c r="N7" s="188"/>
      <c r="O7" s="188"/>
      <c r="P7" s="188"/>
    </row>
    <row r="8" spans="1:256" s="153" customFormat="1" ht="16.5" thickBot="1">
      <c r="A8" s="34"/>
      <c r="B8" s="56"/>
      <c r="D8" s="49"/>
      <c r="E8" s="76"/>
      <c r="F8" s="226"/>
      <c r="G8" s="229"/>
      <c r="H8" s="227"/>
      <c r="I8" s="23"/>
      <c r="J8" s="23"/>
      <c r="K8" s="188"/>
      <c r="L8" s="188"/>
      <c r="M8" s="188"/>
      <c r="N8" s="188"/>
      <c r="O8" s="188"/>
      <c r="P8" s="188"/>
    </row>
    <row r="9" spans="1:256" s="60" customFormat="1">
      <c r="A9" s="108" t="s">
        <v>97</v>
      </c>
      <c r="B9" s="57" t="s">
        <v>30</v>
      </c>
      <c r="C9" s="109" t="s">
        <v>1</v>
      </c>
      <c r="D9" s="58" t="s">
        <v>2</v>
      </c>
      <c r="E9" s="59" t="s">
        <v>90</v>
      </c>
      <c r="F9" s="110" t="s">
        <v>3</v>
      </c>
      <c r="G9" s="111" t="s">
        <v>98</v>
      </c>
      <c r="H9" s="83" t="s">
        <v>4</v>
      </c>
      <c r="I9" s="20"/>
      <c r="J9" s="168"/>
      <c r="K9" s="139"/>
      <c r="L9" s="139"/>
      <c r="M9" s="139"/>
      <c r="N9" s="139"/>
      <c r="O9" s="139"/>
      <c r="P9" s="139"/>
    </row>
    <row r="10" spans="1:256" s="60" customFormat="1">
      <c r="A10" s="311"/>
      <c r="B10" s="312"/>
      <c r="C10" s="313"/>
      <c r="D10" s="314"/>
      <c r="E10" s="315"/>
      <c r="F10" s="316"/>
      <c r="G10" s="46" t="s">
        <v>8</v>
      </c>
      <c r="H10" s="317"/>
      <c r="I10" s="20"/>
      <c r="J10" s="168"/>
      <c r="K10" s="139"/>
      <c r="L10" s="139"/>
      <c r="M10" s="139"/>
      <c r="N10" s="139"/>
      <c r="O10" s="139"/>
      <c r="P10" s="139"/>
    </row>
    <row r="11" spans="1:256" s="60" customFormat="1">
      <c r="A11" s="112"/>
      <c r="B11" s="42"/>
      <c r="C11" s="63" t="s">
        <v>7</v>
      </c>
      <c r="D11" s="19"/>
      <c r="E11" s="12"/>
      <c r="F11" s="14"/>
      <c r="H11" s="113"/>
      <c r="I11" s="139"/>
      <c r="J11" s="168"/>
      <c r="K11" s="139"/>
      <c r="L11" s="139"/>
      <c r="M11" s="139"/>
      <c r="N11" s="139"/>
      <c r="O11" s="139"/>
      <c r="P11" s="139"/>
    </row>
    <row r="12" spans="1:256" s="153" customFormat="1">
      <c r="A12" s="61"/>
      <c r="B12" s="62"/>
      <c r="C12" s="63" t="s">
        <v>6</v>
      </c>
      <c r="D12" s="19"/>
      <c r="E12" s="12"/>
      <c r="F12" s="14"/>
      <c r="G12" s="114"/>
      <c r="H12" s="84"/>
      <c r="I12" s="17"/>
      <c r="J12" s="23"/>
      <c r="K12" s="188"/>
      <c r="L12" s="188"/>
      <c r="M12" s="188"/>
      <c r="N12" s="188"/>
      <c r="O12" s="188"/>
      <c r="P12" s="188"/>
    </row>
    <row r="13" spans="1:256" s="153" customFormat="1">
      <c r="A13" s="41">
        <v>1</v>
      </c>
      <c r="B13" s="64" t="s">
        <v>120</v>
      </c>
      <c r="C13" s="64" t="s">
        <v>121</v>
      </c>
      <c r="D13" s="43" t="s">
        <v>24</v>
      </c>
      <c r="E13" s="65" t="str">
        <f>+VLOOKUP(B13,'[1]NSE Listed companies'!$D$2:$H$1842,5,0)</f>
        <v>CHEMICALS</v>
      </c>
      <c r="F13" s="115">
        <v>40800</v>
      </c>
      <c r="G13" s="116">
        <v>117.504</v>
      </c>
      <c r="H13" s="39">
        <f t="shared" ref="H13:H27" si="0">+(G13/$G$70)*100</f>
        <v>8.9051355141296966</v>
      </c>
      <c r="I13" s="17"/>
      <c r="J13" s="257"/>
      <c r="K13" s="188"/>
      <c r="L13" s="190"/>
      <c r="M13" s="188"/>
      <c r="N13" s="190"/>
      <c r="O13" s="188"/>
      <c r="P13" s="188"/>
    </row>
    <row r="14" spans="1:256" s="153" customFormat="1">
      <c r="A14" s="41">
        <f>1+A13</f>
        <v>2</v>
      </c>
      <c r="B14" s="64" t="s">
        <v>209</v>
      </c>
      <c r="C14" s="64" t="s">
        <v>217</v>
      </c>
      <c r="D14" s="43" t="s">
        <v>25</v>
      </c>
      <c r="E14" s="65" t="str">
        <f>+VLOOKUP(B14,'[1]NSE Listed companies'!$D$2:$H$1842,5,0)</f>
        <v>TRADING</v>
      </c>
      <c r="F14" s="115">
        <v>35770</v>
      </c>
      <c r="G14" s="116">
        <v>106.27267000000001</v>
      </c>
      <c r="H14" s="39">
        <f t="shared" si="0"/>
        <v>8.0539601017700306</v>
      </c>
      <c r="I14" s="17"/>
      <c r="J14" s="257"/>
      <c r="K14" s="188"/>
      <c r="L14" s="190"/>
      <c r="M14" s="188"/>
      <c r="N14" s="190"/>
      <c r="O14" s="188"/>
      <c r="P14" s="188"/>
    </row>
    <row r="15" spans="1:256" s="188" customFormat="1">
      <c r="A15" s="41">
        <f t="shared" ref="A15:A30" si="1">1+A14</f>
        <v>3</v>
      </c>
      <c r="B15" s="64" t="s">
        <v>155</v>
      </c>
      <c r="C15" s="64" t="s">
        <v>156</v>
      </c>
      <c r="D15" s="43" t="s">
        <v>24</v>
      </c>
      <c r="E15" s="65" t="str">
        <f>+VLOOKUP(B15,'[1]NSE Listed companies'!$D$2:$H$1842,5,0)</f>
        <v>PESTICIDES</v>
      </c>
      <c r="F15" s="115">
        <v>5065</v>
      </c>
      <c r="G15" s="116">
        <v>99.856475000000003</v>
      </c>
      <c r="H15" s="39">
        <f t="shared" si="0"/>
        <v>7.5677035831827357</v>
      </c>
      <c r="I15" s="258"/>
      <c r="J15" s="257"/>
      <c r="K15" s="147"/>
      <c r="L15" s="190"/>
      <c r="N15" s="190"/>
      <c r="O15" s="26"/>
      <c r="P15" s="26"/>
      <c r="Q15" s="23"/>
      <c r="R15" s="23"/>
      <c r="S15" s="148"/>
      <c r="T15" s="80"/>
      <c r="U15" s="27"/>
      <c r="V15" s="25"/>
      <c r="W15" s="26"/>
      <c r="X15" s="26"/>
      <c r="Y15" s="23"/>
      <c r="Z15" s="23"/>
      <c r="AA15" s="148"/>
      <c r="AB15" s="80"/>
      <c r="AC15" s="27"/>
      <c r="AD15" s="25"/>
      <c r="AE15" s="26"/>
      <c r="AF15" s="26"/>
      <c r="AG15" s="23"/>
      <c r="AH15" s="23"/>
      <c r="AI15" s="148"/>
      <c r="AJ15" s="80"/>
      <c r="AK15" s="27"/>
      <c r="AL15" s="25"/>
      <c r="AM15" s="26"/>
      <c r="AN15" s="26"/>
      <c r="AO15" s="23"/>
      <c r="AP15" s="23"/>
      <c r="AQ15" s="148"/>
      <c r="AR15" s="80"/>
      <c r="AS15" s="27"/>
      <c r="AT15" s="25"/>
      <c r="AU15" s="26"/>
      <c r="AV15" s="26"/>
      <c r="AW15" s="23"/>
      <c r="AX15" s="23"/>
      <c r="AY15" s="148"/>
      <c r="AZ15" s="80"/>
      <c r="BA15" s="27"/>
      <c r="BB15" s="25"/>
      <c r="BC15" s="26"/>
      <c r="BD15" s="26"/>
      <c r="BE15" s="23"/>
      <c r="BF15" s="23"/>
      <c r="BG15" s="148"/>
      <c r="BH15" s="80"/>
      <c r="BI15" s="27"/>
      <c r="BJ15" s="25"/>
      <c r="BK15" s="26"/>
      <c r="BL15" s="26"/>
      <c r="BM15" s="23"/>
      <c r="BN15" s="23"/>
      <c r="BO15" s="148"/>
      <c r="BP15" s="80"/>
      <c r="BQ15" s="27"/>
      <c r="BR15" s="25"/>
      <c r="BS15" s="26"/>
      <c r="BT15" s="26"/>
      <c r="BU15" s="23"/>
      <c r="BV15" s="23"/>
      <c r="BW15" s="148"/>
      <c r="BX15" s="80"/>
      <c r="BY15" s="27"/>
      <c r="BZ15" s="25"/>
      <c r="CA15" s="26"/>
      <c r="CB15" s="26"/>
      <c r="CC15" s="23"/>
      <c r="CD15" s="23"/>
      <c r="CE15" s="148"/>
      <c r="CF15" s="80"/>
      <c r="CG15" s="27"/>
      <c r="CH15" s="25"/>
      <c r="CI15" s="26"/>
      <c r="CJ15" s="26"/>
      <c r="CK15" s="23"/>
      <c r="CL15" s="23"/>
      <c r="CM15" s="148"/>
      <c r="CN15" s="80"/>
      <c r="CO15" s="27"/>
      <c r="CP15" s="25"/>
      <c r="CQ15" s="26"/>
      <c r="CR15" s="26"/>
      <c r="CS15" s="23"/>
      <c r="CT15" s="23"/>
      <c r="CU15" s="148"/>
      <c r="CV15" s="80"/>
      <c r="CW15" s="27"/>
      <c r="CX15" s="25"/>
      <c r="CY15" s="26"/>
      <c r="CZ15" s="26"/>
      <c r="DA15" s="23"/>
      <c r="DB15" s="23"/>
      <c r="DC15" s="148"/>
      <c r="DD15" s="80"/>
      <c r="DE15" s="27"/>
      <c r="DF15" s="25"/>
      <c r="DG15" s="26"/>
      <c r="DH15" s="26"/>
      <c r="DI15" s="23"/>
      <c r="DJ15" s="23"/>
      <c r="DK15" s="148"/>
      <c r="DL15" s="80"/>
      <c r="DM15" s="27"/>
      <c r="DN15" s="25"/>
      <c r="DO15" s="26"/>
      <c r="DP15" s="26"/>
      <c r="DQ15" s="23"/>
      <c r="DR15" s="23"/>
      <c r="DS15" s="148"/>
      <c r="DT15" s="80"/>
      <c r="DU15" s="27"/>
      <c r="DV15" s="25"/>
      <c r="DW15" s="26"/>
      <c r="DX15" s="26"/>
      <c r="DY15" s="23"/>
      <c r="DZ15" s="23"/>
      <c r="EA15" s="148"/>
      <c r="EB15" s="80"/>
      <c r="EC15" s="27"/>
      <c r="ED15" s="25"/>
      <c r="EE15" s="26"/>
      <c r="EF15" s="26"/>
      <c r="EG15" s="23"/>
      <c r="EH15" s="23"/>
      <c r="EI15" s="148"/>
      <c r="EJ15" s="80"/>
      <c r="EK15" s="27"/>
      <c r="EL15" s="25"/>
      <c r="EM15" s="26"/>
      <c r="EN15" s="26"/>
      <c r="EO15" s="23"/>
      <c r="EP15" s="23"/>
      <c r="EQ15" s="148"/>
      <c r="ER15" s="80"/>
      <c r="ES15" s="27"/>
      <c r="ET15" s="25"/>
      <c r="EU15" s="26"/>
      <c r="EV15" s="26"/>
      <c r="EW15" s="23"/>
      <c r="EX15" s="23"/>
      <c r="EY15" s="148"/>
      <c r="EZ15" s="80"/>
      <c r="FA15" s="27"/>
      <c r="FB15" s="25"/>
      <c r="FC15" s="26"/>
      <c r="FD15" s="26"/>
      <c r="FE15" s="23"/>
      <c r="FF15" s="23"/>
      <c r="FG15" s="148"/>
      <c r="FH15" s="80"/>
      <c r="FI15" s="27"/>
      <c r="FJ15" s="25"/>
      <c r="FK15" s="26"/>
      <c r="FL15" s="26"/>
      <c r="FM15" s="23"/>
      <c r="FN15" s="23"/>
      <c r="FO15" s="148"/>
      <c r="FP15" s="80"/>
      <c r="FQ15" s="27"/>
      <c r="FR15" s="25"/>
      <c r="FS15" s="26"/>
      <c r="FT15" s="26"/>
      <c r="FU15" s="23"/>
      <c r="FV15" s="23"/>
      <c r="FW15" s="148"/>
      <c r="FX15" s="80"/>
      <c r="FY15" s="27"/>
      <c r="FZ15" s="25"/>
      <c r="GA15" s="26"/>
      <c r="GB15" s="26"/>
      <c r="GC15" s="23"/>
      <c r="GD15" s="23"/>
      <c r="GE15" s="148"/>
      <c r="GF15" s="80"/>
      <c r="GG15" s="27"/>
      <c r="GH15" s="25"/>
      <c r="GI15" s="26"/>
      <c r="GJ15" s="26"/>
      <c r="GK15" s="23"/>
      <c r="GL15" s="23"/>
      <c r="GM15" s="148"/>
      <c r="GN15" s="80"/>
      <c r="GO15" s="27"/>
      <c r="GP15" s="25"/>
      <c r="GQ15" s="26"/>
      <c r="GR15" s="26"/>
      <c r="GS15" s="23"/>
      <c r="GT15" s="23"/>
      <c r="GU15" s="148"/>
      <c r="GV15" s="80"/>
      <c r="GW15" s="27"/>
      <c r="GX15" s="25"/>
      <c r="GY15" s="26"/>
      <c r="GZ15" s="26"/>
      <c r="HA15" s="23"/>
      <c r="HB15" s="23"/>
      <c r="HC15" s="148"/>
      <c r="HD15" s="80"/>
      <c r="HE15" s="27"/>
      <c r="HF15" s="25"/>
      <c r="HG15" s="26"/>
      <c r="HH15" s="26"/>
      <c r="HI15" s="23"/>
      <c r="HJ15" s="23"/>
      <c r="HK15" s="148"/>
      <c r="HL15" s="80"/>
      <c r="HM15" s="27"/>
      <c r="HN15" s="25"/>
      <c r="HO15" s="26"/>
      <c r="HP15" s="26"/>
      <c r="HQ15" s="23"/>
      <c r="HR15" s="23"/>
      <c r="HS15" s="148"/>
      <c r="HT15" s="80"/>
      <c r="HU15" s="27"/>
      <c r="HV15" s="25"/>
      <c r="HW15" s="26"/>
      <c r="HX15" s="26"/>
      <c r="HY15" s="23"/>
      <c r="HZ15" s="23"/>
      <c r="IA15" s="148"/>
      <c r="IB15" s="80"/>
      <c r="IC15" s="27"/>
      <c r="ID15" s="25"/>
      <c r="IE15" s="26"/>
      <c r="IF15" s="26"/>
      <c r="IG15" s="23"/>
      <c r="IH15" s="23"/>
      <c r="II15" s="148"/>
      <c r="IJ15" s="80"/>
      <c r="IK15" s="27"/>
      <c r="IL15" s="25"/>
      <c r="IM15" s="26"/>
      <c r="IN15" s="26"/>
      <c r="IO15" s="23"/>
      <c r="IP15" s="23"/>
      <c r="IQ15" s="148"/>
      <c r="IR15" s="80"/>
      <c r="IS15" s="27"/>
      <c r="IT15" s="25"/>
      <c r="IU15" s="26"/>
      <c r="IV15" s="26"/>
    </row>
    <row r="16" spans="1:256" s="188" customFormat="1">
      <c r="A16" s="41">
        <f t="shared" si="1"/>
        <v>4</v>
      </c>
      <c r="B16" s="64" t="s">
        <v>150</v>
      </c>
      <c r="C16" s="64" t="s">
        <v>153</v>
      </c>
      <c r="D16" s="43" t="s">
        <v>24</v>
      </c>
      <c r="E16" s="65" t="s">
        <v>163</v>
      </c>
      <c r="F16" s="115">
        <v>12870</v>
      </c>
      <c r="G16" s="116">
        <v>96.119595000000004</v>
      </c>
      <c r="H16" s="39">
        <f t="shared" si="0"/>
        <v>7.2845011151812979</v>
      </c>
      <c r="I16" s="23"/>
      <c r="J16" s="257"/>
      <c r="K16" s="147"/>
      <c r="L16" s="190"/>
      <c r="N16" s="190"/>
      <c r="O16" s="26"/>
      <c r="P16" s="26"/>
      <c r="Q16" s="23"/>
      <c r="R16" s="23"/>
      <c r="S16" s="148"/>
      <c r="T16" s="80"/>
      <c r="U16" s="27"/>
      <c r="V16" s="25"/>
      <c r="W16" s="26"/>
      <c r="X16" s="26"/>
      <c r="Y16" s="23"/>
      <c r="Z16" s="23"/>
      <c r="AA16" s="148"/>
      <c r="AB16" s="80"/>
      <c r="AC16" s="27"/>
      <c r="AD16" s="25"/>
      <c r="AE16" s="26"/>
      <c r="AF16" s="26"/>
      <c r="AG16" s="23"/>
      <c r="AH16" s="23"/>
      <c r="AI16" s="148"/>
      <c r="AJ16" s="80"/>
      <c r="AK16" s="27"/>
      <c r="AL16" s="25"/>
      <c r="AM16" s="26"/>
      <c r="AN16" s="26"/>
      <c r="AO16" s="23"/>
      <c r="AP16" s="23"/>
      <c r="AQ16" s="148"/>
      <c r="AR16" s="80"/>
      <c r="AS16" s="27"/>
      <c r="AT16" s="25"/>
      <c r="AU16" s="26"/>
      <c r="AV16" s="26"/>
      <c r="AW16" s="23"/>
      <c r="AX16" s="23"/>
      <c r="AY16" s="148"/>
      <c r="AZ16" s="80"/>
      <c r="BA16" s="27"/>
      <c r="BB16" s="25"/>
      <c r="BC16" s="26"/>
      <c r="BD16" s="26"/>
      <c r="BE16" s="23"/>
      <c r="BF16" s="23"/>
      <c r="BG16" s="148"/>
      <c r="BH16" s="80"/>
      <c r="BI16" s="27"/>
      <c r="BJ16" s="25"/>
      <c r="BK16" s="26"/>
      <c r="BL16" s="26"/>
      <c r="BM16" s="23"/>
      <c r="BN16" s="23"/>
      <c r="BO16" s="148"/>
      <c r="BP16" s="80"/>
      <c r="BQ16" s="27"/>
      <c r="BR16" s="25"/>
      <c r="BS16" s="26"/>
      <c r="BT16" s="26"/>
      <c r="BU16" s="23"/>
      <c r="BV16" s="23"/>
      <c r="BW16" s="148"/>
      <c r="BX16" s="80"/>
      <c r="BY16" s="27"/>
      <c r="BZ16" s="25"/>
      <c r="CA16" s="26"/>
      <c r="CB16" s="26"/>
      <c r="CC16" s="23"/>
      <c r="CD16" s="23"/>
      <c r="CE16" s="148"/>
      <c r="CF16" s="80"/>
      <c r="CG16" s="27"/>
      <c r="CH16" s="25"/>
      <c r="CI16" s="26"/>
      <c r="CJ16" s="26"/>
      <c r="CK16" s="23"/>
      <c r="CL16" s="23"/>
      <c r="CM16" s="148"/>
      <c r="CN16" s="80"/>
      <c r="CO16" s="27"/>
      <c r="CP16" s="25"/>
      <c r="CQ16" s="26"/>
      <c r="CR16" s="26"/>
      <c r="CS16" s="23"/>
      <c r="CT16" s="23"/>
      <c r="CU16" s="148"/>
      <c r="CV16" s="80"/>
      <c r="CW16" s="27"/>
      <c r="CX16" s="25"/>
      <c r="CY16" s="26"/>
      <c r="CZ16" s="26"/>
      <c r="DA16" s="23"/>
      <c r="DB16" s="23"/>
      <c r="DC16" s="148"/>
      <c r="DD16" s="80"/>
      <c r="DE16" s="27"/>
      <c r="DF16" s="25"/>
      <c r="DG16" s="26"/>
      <c r="DH16" s="26"/>
      <c r="DI16" s="23"/>
      <c r="DJ16" s="23"/>
      <c r="DK16" s="148"/>
      <c r="DL16" s="80"/>
      <c r="DM16" s="27"/>
      <c r="DN16" s="25"/>
      <c r="DO16" s="26"/>
      <c r="DP16" s="26"/>
      <c r="DQ16" s="23"/>
      <c r="DR16" s="23"/>
      <c r="DS16" s="148"/>
      <c r="DT16" s="80"/>
      <c r="DU16" s="27"/>
      <c r="DV16" s="25"/>
      <c r="DW16" s="26"/>
      <c r="DX16" s="26"/>
      <c r="DY16" s="23"/>
      <c r="DZ16" s="23"/>
      <c r="EA16" s="148"/>
      <c r="EB16" s="80"/>
      <c r="EC16" s="27"/>
      <c r="ED16" s="25"/>
      <c r="EE16" s="26"/>
      <c r="EF16" s="26"/>
      <c r="EG16" s="23"/>
      <c r="EH16" s="23"/>
      <c r="EI16" s="148"/>
      <c r="EJ16" s="80"/>
      <c r="EK16" s="27"/>
      <c r="EL16" s="25"/>
      <c r="EM16" s="26"/>
      <c r="EN16" s="26"/>
      <c r="EO16" s="23"/>
      <c r="EP16" s="23"/>
      <c r="EQ16" s="148"/>
      <c r="ER16" s="80"/>
      <c r="ES16" s="27"/>
      <c r="ET16" s="25"/>
      <c r="EU16" s="26"/>
      <c r="EV16" s="26"/>
      <c r="EW16" s="23"/>
      <c r="EX16" s="23"/>
      <c r="EY16" s="148"/>
      <c r="EZ16" s="80"/>
      <c r="FA16" s="27"/>
      <c r="FB16" s="25"/>
      <c r="FC16" s="26"/>
      <c r="FD16" s="26"/>
      <c r="FE16" s="23"/>
      <c r="FF16" s="23"/>
      <c r="FG16" s="148"/>
      <c r="FH16" s="80"/>
      <c r="FI16" s="27"/>
      <c r="FJ16" s="25"/>
      <c r="FK16" s="26"/>
      <c r="FL16" s="26"/>
      <c r="FM16" s="23"/>
      <c r="FN16" s="23"/>
      <c r="FO16" s="148"/>
      <c r="FP16" s="80"/>
      <c r="FQ16" s="27"/>
      <c r="FR16" s="25"/>
      <c r="FS16" s="26"/>
      <c r="FT16" s="26"/>
      <c r="FU16" s="23"/>
      <c r="FV16" s="23"/>
      <c r="FW16" s="148"/>
      <c r="FX16" s="80"/>
      <c r="FY16" s="27"/>
      <c r="FZ16" s="25"/>
      <c r="GA16" s="26"/>
      <c r="GB16" s="26"/>
      <c r="GC16" s="23"/>
      <c r="GD16" s="23"/>
      <c r="GE16" s="148"/>
      <c r="GF16" s="80"/>
      <c r="GG16" s="27"/>
      <c r="GH16" s="25"/>
      <c r="GI16" s="26"/>
      <c r="GJ16" s="26"/>
      <c r="GK16" s="23"/>
      <c r="GL16" s="23"/>
      <c r="GM16" s="148"/>
      <c r="GN16" s="80"/>
      <c r="GO16" s="27"/>
      <c r="GP16" s="25"/>
      <c r="GQ16" s="26"/>
      <c r="GR16" s="26"/>
      <c r="GS16" s="23"/>
      <c r="GT16" s="23"/>
      <c r="GU16" s="148"/>
      <c r="GV16" s="80"/>
      <c r="GW16" s="27"/>
      <c r="GX16" s="25"/>
      <c r="GY16" s="26"/>
      <c r="GZ16" s="26"/>
      <c r="HA16" s="23"/>
      <c r="HB16" s="23"/>
      <c r="HC16" s="148"/>
      <c r="HD16" s="80"/>
      <c r="HE16" s="27"/>
      <c r="HF16" s="25"/>
      <c r="HG16" s="26"/>
      <c r="HH16" s="26"/>
      <c r="HI16" s="23"/>
      <c r="HJ16" s="23"/>
      <c r="HK16" s="148"/>
      <c r="HL16" s="80"/>
      <c r="HM16" s="27"/>
      <c r="HN16" s="25"/>
      <c r="HO16" s="26"/>
      <c r="HP16" s="26"/>
      <c r="HQ16" s="23"/>
      <c r="HR16" s="23"/>
      <c r="HS16" s="148"/>
      <c r="HT16" s="80"/>
      <c r="HU16" s="27"/>
      <c r="HV16" s="25"/>
      <c r="HW16" s="26"/>
      <c r="HX16" s="26"/>
      <c r="HY16" s="23"/>
      <c r="HZ16" s="23"/>
      <c r="IA16" s="148"/>
      <c r="IB16" s="80"/>
      <c r="IC16" s="27"/>
      <c r="ID16" s="25"/>
      <c r="IE16" s="26"/>
      <c r="IF16" s="26"/>
      <c r="IG16" s="23"/>
      <c r="IH16" s="23"/>
      <c r="II16" s="148"/>
      <c r="IJ16" s="80"/>
      <c r="IK16" s="27"/>
      <c r="IL16" s="25"/>
      <c r="IM16" s="26"/>
      <c r="IN16" s="26"/>
      <c r="IO16" s="23"/>
      <c r="IP16" s="23"/>
      <c r="IQ16" s="148"/>
      <c r="IR16" s="80"/>
      <c r="IS16" s="27"/>
      <c r="IT16" s="25"/>
      <c r="IU16" s="26"/>
      <c r="IV16" s="26"/>
    </row>
    <row r="17" spans="1:256" s="188" customFormat="1">
      <c r="A17" s="41">
        <f t="shared" si="1"/>
        <v>5</v>
      </c>
      <c r="B17" s="64" t="s">
        <v>164</v>
      </c>
      <c r="C17" s="64" t="s">
        <v>166</v>
      </c>
      <c r="D17" s="43" t="s">
        <v>24</v>
      </c>
      <c r="E17" s="65" t="str">
        <f>+VLOOKUP(B17,'[1]NSE Listed companies'!$D$2:$H$1842,5,0)</f>
        <v>PHARMACEUTICALS</v>
      </c>
      <c r="F17" s="115">
        <v>19500</v>
      </c>
      <c r="G17" s="116">
        <v>94.116749999999996</v>
      </c>
      <c r="H17" s="39">
        <f t="shared" si="0"/>
        <v>7.1327138897353803</v>
      </c>
      <c r="I17" s="23"/>
      <c r="J17" s="257"/>
      <c r="K17" s="147"/>
      <c r="L17" s="190"/>
      <c r="N17" s="190"/>
      <c r="O17" s="26"/>
      <c r="P17" s="26"/>
      <c r="Q17" s="23"/>
      <c r="R17" s="23"/>
      <c r="S17" s="148"/>
      <c r="T17" s="80"/>
      <c r="U17" s="27"/>
      <c r="V17" s="25"/>
      <c r="W17" s="26"/>
      <c r="X17" s="26"/>
      <c r="Y17" s="23"/>
      <c r="Z17" s="23"/>
      <c r="AA17" s="148"/>
      <c r="AB17" s="80"/>
      <c r="AC17" s="27"/>
      <c r="AD17" s="25"/>
      <c r="AE17" s="26"/>
      <c r="AF17" s="26"/>
      <c r="AG17" s="23"/>
      <c r="AH17" s="23"/>
      <c r="AI17" s="148"/>
      <c r="AJ17" s="80"/>
      <c r="AK17" s="27"/>
      <c r="AL17" s="25"/>
      <c r="AM17" s="26"/>
      <c r="AN17" s="26"/>
      <c r="AO17" s="23"/>
      <c r="AP17" s="23"/>
      <c r="AQ17" s="148"/>
      <c r="AR17" s="80"/>
      <c r="AS17" s="27"/>
      <c r="AT17" s="25"/>
      <c r="AU17" s="26"/>
      <c r="AV17" s="26"/>
      <c r="AW17" s="23"/>
      <c r="AX17" s="23"/>
      <c r="AY17" s="148"/>
      <c r="AZ17" s="80"/>
      <c r="BA17" s="27"/>
      <c r="BB17" s="25"/>
      <c r="BC17" s="26"/>
      <c r="BD17" s="26"/>
      <c r="BE17" s="23"/>
      <c r="BF17" s="23"/>
      <c r="BG17" s="148"/>
      <c r="BH17" s="80"/>
      <c r="BI17" s="27"/>
      <c r="BJ17" s="25"/>
      <c r="BK17" s="26"/>
      <c r="BL17" s="26"/>
      <c r="BM17" s="23"/>
      <c r="BN17" s="23"/>
      <c r="BO17" s="148"/>
      <c r="BP17" s="80"/>
      <c r="BQ17" s="27"/>
      <c r="BR17" s="25"/>
      <c r="BS17" s="26"/>
      <c r="BT17" s="26"/>
      <c r="BU17" s="23"/>
      <c r="BV17" s="23"/>
      <c r="BW17" s="148"/>
      <c r="BX17" s="80"/>
      <c r="BY17" s="27"/>
      <c r="BZ17" s="25"/>
      <c r="CA17" s="26"/>
      <c r="CB17" s="26"/>
      <c r="CC17" s="23"/>
      <c r="CD17" s="23"/>
      <c r="CE17" s="148"/>
      <c r="CF17" s="80"/>
      <c r="CG17" s="27"/>
      <c r="CH17" s="25"/>
      <c r="CI17" s="26"/>
      <c r="CJ17" s="26"/>
      <c r="CK17" s="23"/>
      <c r="CL17" s="23"/>
      <c r="CM17" s="148"/>
      <c r="CN17" s="80"/>
      <c r="CO17" s="27"/>
      <c r="CP17" s="25"/>
      <c r="CQ17" s="26"/>
      <c r="CR17" s="26"/>
      <c r="CS17" s="23"/>
      <c r="CT17" s="23"/>
      <c r="CU17" s="148"/>
      <c r="CV17" s="80"/>
      <c r="CW17" s="27"/>
      <c r="CX17" s="25"/>
      <c r="CY17" s="26"/>
      <c r="CZ17" s="26"/>
      <c r="DA17" s="23"/>
      <c r="DB17" s="23"/>
      <c r="DC17" s="148"/>
      <c r="DD17" s="80"/>
      <c r="DE17" s="27"/>
      <c r="DF17" s="25"/>
      <c r="DG17" s="26"/>
      <c r="DH17" s="26"/>
      <c r="DI17" s="23"/>
      <c r="DJ17" s="23"/>
      <c r="DK17" s="148"/>
      <c r="DL17" s="80"/>
      <c r="DM17" s="27"/>
      <c r="DN17" s="25"/>
      <c r="DO17" s="26"/>
      <c r="DP17" s="26"/>
      <c r="DQ17" s="23"/>
      <c r="DR17" s="23"/>
      <c r="DS17" s="148"/>
      <c r="DT17" s="80"/>
      <c r="DU17" s="27"/>
      <c r="DV17" s="25"/>
      <c r="DW17" s="26"/>
      <c r="DX17" s="26"/>
      <c r="DY17" s="23"/>
      <c r="DZ17" s="23"/>
      <c r="EA17" s="148"/>
      <c r="EB17" s="80"/>
      <c r="EC17" s="27"/>
      <c r="ED17" s="25"/>
      <c r="EE17" s="26"/>
      <c r="EF17" s="26"/>
      <c r="EG17" s="23"/>
      <c r="EH17" s="23"/>
      <c r="EI17" s="148"/>
      <c r="EJ17" s="80"/>
      <c r="EK17" s="27"/>
      <c r="EL17" s="25"/>
      <c r="EM17" s="26"/>
      <c r="EN17" s="26"/>
      <c r="EO17" s="23"/>
      <c r="EP17" s="23"/>
      <c r="EQ17" s="148"/>
      <c r="ER17" s="80"/>
      <c r="ES17" s="27"/>
      <c r="ET17" s="25"/>
      <c r="EU17" s="26"/>
      <c r="EV17" s="26"/>
      <c r="EW17" s="23"/>
      <c r="EX17" s="23"/>
      <c r="EY17" s="148"/>
      <c r="EZ17" s="80"/>
      <c r="FA17" s="27"/>
      <c r="FB17" s="25"/>
      <c r="FC17" s="26"/>
      <c r="FD17" s="26"/>
      <c r="FE17" s="23"/>
      <c r="FF17" s="23"/>
      <c r="FG17" s="148"/>
      <c r="FH17" s="80"/>
      <c r="FI17" s="27"/>
      <c r="FJ17" s="25"/>
      <c r="FK17" s="26"/>
      <c r="FL17" s="26"/>
      <c r="FM17" s="23"/>
      <c r="FN17" s="23"/>
      <c r="FO17" s="148"/>
      <c r="FP17" s="80"/>
      <c r="FQ17" s="27"/>
      <c r="FR17" s="25"/>
      <c r="FS17" s="26"/>
      <c r="FT17" s="26"/>
      <c r="FU17" s="23"/>
      <c r="FV17" s="23"/>
      <c r="FW17" s="148"/>
      <c r="FX17" s="80"/>
      <c r="FY17" s="27"/>
      <c r="FZ17" s="25"/>
      <c r="GA17" s="26"/>
      <c r="GB17" s="26"/>
      <c r="GC17" s="23"/>
      <c r="GD17" s="23"/>
      <c r="GE17" s="148"/>
      <c r="GF17" s="80"/>
      <c r="GG17" s="27"/>
      <c r="GH17" s="25"/>
      <c r="GI17" s="26"/>
      <c r="GJ17" s="26"/>
      <c r="GK17" s="23"/>
      <c r="GL17" s="23"/>
      <c r="GM17" s="148"/>
      <c r="GN17" s="80"/>
      <c r="GO17" s="27"/>
      <c r="GP17" s="25"/>
      <c r="GQ17" s="26"/>
      <c r="GR17" s="26"/>
      <c r="GS17" s="23"/>
      <c r="GT17" s="23"/>
      <c r="GU17" s="148"/>
      <c r="GV17" s="80"/>
      <c r="GW17" s="27"/>
      <c r="GX17" s="25"/>
      <c r="GY17" s="26"/>
      <c r="GZ17" s="26"/>
      <c r="HA17" s="23"/>
      <c r="HB17" s="23"/>
      <c r="HC17" s="148"/>
      <c r="HD17" s="80"/>
      <c r="HE17" s="27"/>
      <c r="HF17" s="25"/>
      <c r="HG17" s="26"/>
      <c r="HH17" s="26"/>
      <c r="HI17" s="23"/>
      <c r="HJ17" s="23"/>
      <c r="HK17" s="148"/>
      <c r="HL17" s="80"/>
      <c r="HM17" s="27"/>
      <c r="HN17" s="25"/>
      <c r="HO17" s="26"/>
      <c r="HP17" s="26"/>
      <c r="HQ17" s="23"/>
      <c r="HR17" s="23"/>
      <c r="HS17" s="148"/>
      <c r="HT17" s="80"/>
      <c r="HU17" s="27"/>
      <c r="HV17" s="25"/>
      <c r="HW17" s="26"/>
      <c r="HX17" s="26"/>
      <c r="HY17" s="23"/>
      <c r="HZ17" s="23"/>
      <c r="IA17" s="148"/>
      <c r="IB17" s="80"/>
      <c r="IC17" s="27"/>
      <c r="ID17" s="25"/>
      <c r="IE17" s="26"/>
      <c r="IF17" s="26"/>
      <c r="IG17" s="23"/>
      <c r="IH17" s="23"/>
      <c r="II17" s="148"/>
      <c r="IJ17" s="80"/>
      <c r="IK17" s="27"/>
      <c r="IL17" s="25"/>
      <c r="IM17" s="26"/>
      <c r="IN17" s="26"/>
      <c r="IO17" s="23"/>
      <c r="IP17" s="23"/>
      <c r="IQ17" s="148"/>
      <c r="IR17" s="80"/>
      <c r="IS17" s="27"/>
      <c r="IT17" s="25"/>
      <c r="IU17" s="26"/>
      <c r="IV17" s="26"/>
    </row>
    <row r="18" spans="1:256" s="188" customFormat="1">
      <c r="A18" s="41">
        <f t="shared" si="1"/>
        <v>6</v>
      </c>
      <c r="B18" s="64" t="s">
        <v>141</v>
      </c>
      <c r="C18" s="64" t="s">
        <v>142</v>
      </c>
      <c r="D18" s="43" t="s">
        <v>25</v>
      </c>
      <c r="E18" s="65" t="str">
        <f>+VLOOKUP(B18,'[1]NSE Listed companies'!$D$2:$H$1842,5,0)</f>
        <v>PHARMACEUTICALS</v>
      </c>
      <c r="F18" s="115">
        <v>5410</v>
      </c>
      <c r="G18" s="116">
        <v>87.295760000000001</v>
      </c>
      <c r="H18" s="39">
        <f t="shared" si="0"/>
        <v>6.6157796552367811</v>
      </c>
      <c r="I18" s="20"/>
      <c r="J18" s="257"/>
      <c r="K18" s="147"/>
      <c r="L18" s="190"/>
      <c r="N18" s="190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</row>
    <row r="19" spans="1:256" s="188" customFormat="1">
      <c r="A19" s="41">
        <f t="shared" si="1"/>
        <v>7</v>
      </c>
      <c r="B19" s="64" t="s">
        <v>122</v>
      </c>
      <c r="C19" s="64" t="s">
        <v>123</v>
      </c>
      <c r="D19" s="43" t="s">
        <v>25</v>
      </c>
      <c r="E19" s="65" t="str">
        <f>+VLOOKUP(B19,'[1]NSE Listed companies'!$D$2:$H$1842,5,0)</f>
        <v>CHEMICALS</v>
      </c>
      <c r="F19" s="115">
        <v>8163</v>
      </c>
      <c r="G19" s="116">
        <v>82.850368500000002</v>
      </c>
      <c r="H19" s="39">
        <f t="shared" si="0"/>
        <v>6.2788820711472155</v>
      </c>
      <c r="I19" s="20"/>
      <c r="J19" s="257"/>
      <c r="K19" s="147"/>
      <c r="L19" s="190"/>
      <c r="N19" s="190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</row>
    <row r="20" spans="1:256" s="188" customFormat="1">
      <c r="A20" s="41">
        <f t="shared" si="1"/>
        <v>8</v>
      </c>
      <c r="B20" s="64" t="s">
        <v>130</v>
      </c>
      <c r="C20" s="64" t="s">
        <v>132</v>
      </c>
      <c r="D20" s="43" t="s">
        <v>25</v>
      </c>
      <c r="E20" s="65" t="str">
        <f>+VLOOKUP(B20,'[1]NSE Listed companies'!$D$2:$H$1842,5,0)</f>
        <v>SOFTWARE</v>
      </c>
      <c r="F20" s="115">
        <v>9650</v>
      </c>
      <c r="G20" s="116">
        <v>80.109475000000003</v>
      </c>
      <c r="H20" s="39">
        <f t="shared" si="0"/>
        <v>6.0711612442196454</v>
      </c>
      <c r="I20" s="20"/>
      <c r="J20" s="257"/>
      <c r="K20" s="147"/>
      <c r="L20" s="190"/>
      <c r="N20" s="190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</row>
    <row r="21" spans="1:256" s="191" customFormat="1">
      <c r="A21" s="41">
        <f t="shared" si="1"/>
        <v>9</v>
      </c>
      <c r="B21" s="64" t="s">
        <v>128</v>
      </c>
      <c r="C21" s="64" t="s">
        <v>131</v>
      </c>
      <c r="D21" s="43" t="s">
        <v>24</v>
      </c>
      <c r="E21" s="65" t="str">
        <f>+VLOOKUP(B21,'[1]NSE Listed companies'!$D$2:$H$1842,5,0)</f>
        <v>PHARMACEUTICALS</v>
      </c>
      <c r="F21" s="115">
        <v>14800</v>
      </c>
      <c r="G21" s="116">
        <v>74.066599999999994</v>
      </c>
      <c r="H21" s="39">
        <f t="shared" si="0"/>
        <v>5.6131970832553666</v>
      </c>
      <c r="I21" s="20"/>
      <c r="J21" s="257"/>
      <c r="K21" s="147"/>
      <c r="L21" s="190"/>
      <c r="M21" s="188"/>
      <c r="N21" s="190"/>
    </row>
    <row r="22" spans="1:256" s="191" customFormat="1">
      <c r="A22" s="41">
        <f t="shared" si="1"/>
        <v>10</v>
      </c>
      <c r="B22" s="64" t="s">
        <v>226</v>
      </c>
      <c r="C22" s="64" t="s">
        <v>236</v>
      </c>
      <c r="D22" s="43" t="s">
        <v>24</v>
      </c>
      <c r="E22" s="65" t="str">
        <f>+VLOOKUP(B22,'[1]NSE Listed companies'!$D$2:$H$1842,5,0)</f>
        <v>HEALTHCARE SERVICES</v>
      </c>
      <c r="F22" s="115">
        <v>3150</v>
      </c>
      <c r="G22" s="116">
        <v>67.663574999999994</v>
      </c>
      <c r="H22" s="39">
        <f t="shared" si="0"/>
        <v>5.1279386637516877</v>
      </c>
      <c r="I22" s="17"/>
      <c r="J22" s="257"/>
      <c r="K22" s="147"/>
      <c r="L22" s="190"/>
      <c r="M22" s="188"/>
      <c r="N22" s="190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</row>
    <row r="23" spans="1:256" s="191" customFormat="1">
      <c r="A23" s="41">
        <f t="shared" si="1"/>
        <v>11</v>
      </c>
      <c r="B23" s="64" t="s">
        <v>143</v>
      </c>
      <c r="C23" s="64" t="s">
        <v>144</v>
      </c>
      <c r="D23" s="43" t="s">
        <v>24</v>
      </c>
      <c r="E23" s="65" t="str">
        <f>+VLOOKUP(B23,'[1]NSE Listed companies'!$D$2:$H$1842,5,0)</f>
        <v>PESTICIDES</v>
      </c>
      <c r="F23" s="115">
        <v>725</v>
      </c>
      <c r="G23" s="116">
        <v>65.641499999999994</v>
      </c>
      <c r="H23" s="39">
        <f t="shared" si="0"/>
        <v>4.9746940772292385</v>
      </c>
      <c r="I23" s="17"/>
      <c r="J23" s="257"/>
      <c r="K23" s="147"/>
      <c r="L23" s="190"/>
      <c r="M23" s="188"/>
      <c r="N23" s="190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</row>
    <row r="24" spans="1:256" s="153" customFormat="1">
      <c r="A24" s="41">
        <f t="shared" si="1"/>
        <v>12</v>
      </c>
      <c r="B24" s="64" t="s">
        <v>213</v>
      </c>
      <c r="C24" s="64" t="s">
        <v>221</v>
      </c>
      <c r="D24" s="43" t="s">
        <v>25</v>
      </c>
      <c r="E24" s="65" t="s">
        <v>163</v>
      </c>
      <c r="F24" s="115">
        <v>10245</v>
      </c>
      <c r="G24" s="116">
        <v>62.719889999999999</v>
      </c>
      <c r="H24" s="39">
        <f t="shared" si="0"/>
        <v>4.7532775044365136</v>
      </c>
      <c r="I24" s="17"/>
      <c r="J24" s="257"/>
      <c r="K24" s="147"/>
      <c r="L24" s="190"/>
      <c r="M24" s="188"/>
      <c r="N24" s="190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</row>
    <row r="25" spans="1:256" s="153" customFormat="1">
      <c r="A25" s="41">
        <f t="shared" si="1"/>
        <v>13</v>
      </c>
      <c r="B25" s="64" t="s">
        <v>129</v>
      </c>
      <c r="C25" s="64" t="s">
        <v>134</v>
      </c>
      <c r="D25" s="43" t="s">
        <v>25</v>
      </c>
      <c r="E25" s="65" t="str">
        <f>+VLOOKUP(B25,'[1]NSE Listed companies'!$D$2:$H$1842,5,0)</f>
        <v>INDUSTRIAL PRODUCTS</v>
      </c>
      <c r="F25" s="115">
        <v>1485</v>
      </c>
      <c r="G25" s="116">
        <v>61.331985000000003</v>
      </c>
      <c r="H25" s="39">
        <f t="shared" si="0"/>
        <v>4.6480940034004794</v>
      </c>
      <c r="I25" s="17"/>
      <c r="J25" s="257"/>
      <c r="K25" s="147"/>
      <c r="L25" s="190"/>
      <c r="M25" s="188"/>
      <c r="N25" s="190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</row>
    <row r="26" spans="1:256" s="153" customFormat="1">
      <c r="A26" s="41">
        <f t="shared" si="1"/>
        <v>14</v>
      </c>
      <c r="B26" s="64" t="s">
        <v>211</v>
      </c>
      <c r="C26" s="64" t="s">
        <v>219</v>
      </c>
      <c r="D26" s="43" t="s">
        <v>25</v>
      </c>
      <c r="E26" s="65" t="str">
        <f>+VLOOKUP(B26,'[1]NSE Listed companies'!$D$2:$H$1842,5,0)</f>
        <v>CONSTRUCTION</v>
      </c>
      <c r="F26" s="115">
        <v>24000</v>
      </c>
      <c r="G26" s="116">
        <v>60.444000000000003</v>
      </c>
      <c r="H26" s="39">
        <f t="shared" si="0"/>
        <v>4.5807973432058091</v>
      </c>
      <c r="I26" s="17"/>
      <c r="J26" s="257"/>
      <c r="K26" s="147"/>
      <c r="L26" s="190"/>
      <c r="M26" s="188"/>
      <c r="N26" s="190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</row>
    <row r="27" spans="1:256" s="153" customFormat="1">
      <c r="A27" s="41">
        <f t="shared" si="1"/>
        <v>15</v>
      </c>
      <c r="B27" s="64" t="s">
        <v>228</v>
      </c>
      <c r="C27" s="64" t="s">
        <v>238</v>
      </c>
      <c r="D27" s="43" t="s">
        <v>25</v>
      </c>
      <c r="E27" s="65" t="str">
        <f>+VLOOKUP(B27,'[1]NSE Listed companies'!$D$2:$H$1842,5,0)</f>
        <v>MEDIA &amp; ENTERTAINMENT</v>
      </c>
      <c r="F27" s="115">
        <v>12320</v>
      </c>
      <c r="G27" s="116">
        <v>57.368079999999999</v>
      </c>
      <c r="H27" s="39">
        <f t="shared" si="0"/>
        <v>4.3476862624713508</v>
      </c>
      <c r="I27" s="17"/>
      <c r="J27" s="257"/>
      <c r="K27" s="147"/>
      <c r="L27" s="190"/>
      <c r="M27" s="188"/>
      <c r="N27" s="190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</row>
    <row r="28" spans="1:256" s="153" customFormat="1">
      <c r="A28" s="41">
        <f t="shared" si="1"/>
        <v>16</v>
      </c>
      <c r="B28" s="64" t="s">
        <v>247</v>
      </c>
      <c r="C28" s="64" t="s">
        <v>249</v>
      </c>
      <c r="D28" s="43" t="s">
        <v>25</v>
      </c>
      <c r="E28" s="65" t="str">
        <f>+VLOOKUP(B28,'[1]NSE Listed companies'!$D$2:$H$1842,5,0)</f>
        <v>AEROSPACE &amp; DEFENSE</v>
      </c>
      <c r="F28" s="115">
        <v>6650</v>
      </c>
      <c r="G28" s="116">
        <v>53.605649999999997</v>
      </c>
      <c r="H28" s="39">
        <f>+(G28/$G$70)*100</f>
        <v>4.0625474670905382</v>
      </c>
      <c r="I28" s="17"/>
      <c r="J28" s="257"/>
      <c r="K28" s="147"/>
      <c r="L28" s="190"/>
      <c r="M28" s="188"/>
      <c r="N28" s="190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</row>
    <row r="29" spans="1:256" s="153" customFormat="1">
      <c r="A29" s="41">
        <f t="shared" si="1"/>
        <v>17</v>
      </c>
      <c r="B29" s="64" t="s">
        <v>214</v>
      </c>
      <c r="C29" s="64" t="s">
        <v>222</v>
      </c>
      <c r="D29" s="43" t="s">
        <v>25</v>
      </c>
      <c r="E29" s="65" t="str">
        <f>+VLOOKUP(B29,'[1]NSE Listed companies'!$D$2:$H$1842,5,0)</f>
        <v>CONSUMER DURABLES</v>
      </c>
      <c r="F29" s="115">
        <v>13600</v>
      </c>
      <c r="G29" s="116">
        <v>39.759599999999999</v>
      </c>
      <c r="H29" s="39">
        <f>+(G29/$G$70)*100</f>
        <v>3.0132133883747882</v>
      </c>
      <c r="I29" s="17"/>
      <c r="J29" s="257"/>
      <c r="K29" s="147"/>
      <c r="L29" s="190"/>
      <c r="M29" s="188"/>
      <c r="N29" s="190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</row>
    <row r="30" spans="1:256" s="153" customFormat="1">
      <c r="A30" s="41">
        <f t="shared" si="1"/>
        <v>18</v>
      </c>
      <c r="B30" s="64" t="s">
        <v>266</v>
      </c>
      <c r="C30" s="64" t="s">
        <v>267</v>
      </c>
      <c r="D30" s="43" t="s">
        <v>25</v>
      </c>
      <c r="E30" s="65" t="str">
        <f>+VLOOKUP(B30,'[1]NSE Listed companies'!$D$2:$H$1842,5,0)</f>
        <v>PHARMACEUTICALS</v>
      </c>
      <c r="F30" s="115">
        <v>350</v>
      </c>
      <c r="G30" s="116">
        <v>17.148775000000001</v>
      </c>
      <c r="H30" s="39">
        <f>+(G30/$G$70)*100</f>
        <v>1.299633759500268</v>
      </c>
      <c r="I30" s="17"/>
      <c r="J30" s="257"/>
      <c r="K30" s="147"/>
      <c r="L30" s="190"/>
      <c r="M30" s="188"/>
      <c r="N30" s="190"/>
      <c r="O30" s="188"/>
      <c r="P30" s="188"/>
    </row>
    <row r="31" spans="1:256" s="153" customFormat="1">
      <c r="A31" s="41"/>
      <c r="B31" s="64"/>
      <c r="C31" s="64"/>
      <c r="D31" s="43"/>
      <c r="E31" s="65"/>
      <c r="F31" s="115"/>
      <c r="G31" s="116"/>
      <c r="H31" s="39"/>
      <c r="I31" s="17"/>
      <c r="J31" s="257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</row>
    <row r="32" spans="1:256" s="153" customFormat="1">
      <c r="A32" s="119"/>
      <c r="B32" s="120"/>
      <c r="C32" s="43" t="s">
        <v>139</v>
      </c>
      <c r="D32" s="88"/>
      <c r="E32" s="121"/>
      <c r="F32" s="262"/>
      <c r="G32" s="46">
        <f>SUM(G13:G31)</f>
        <v>1323.8747484999999</v>
      </c>
      <c r="H32" s="264">
        <f>SUM(H13:H31)</f>
        <v>100.33091672731882</v>
      </c>
      <c r="I32" s="17"/>
      <c r="J32" s="257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</row>
    <row r="33" spans="1:92" s="153" customFormat="1">
      <c r="A33" s="86"/>
      <c r="B33" s="70"/>
      <c r="C33" s="12"/>
      <c r="D33" s="19"/>
      <c r="E33" s="12"/>
      <c r="F33" s="14"/>
      <c r="G33" s="100"/>
      <c r="H33" s="123"/>
      <c r="I33" s="17"/>
      <c r="J33" s="257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</row>
    <row r="34" spans="1:92" s="153" customFormat="1">
      <c r="A34" s="124"/>
      <c r="B34" s="70"/>
      <c r="C34" s="70" t="s">
        <v>9</v>
      </c>
      <c r="D34" s="125" t="s">
        <v>10</v>
      </c>
      <c r="E34" s="13" t="s">
        <v>10</v>
      </c>
      <c r="F34" s="126" t="s">
        <v>10</v>
      </c>
      <c r="G34" s="126" t="s">
        <v>10</v>
      </c>
      <c r="H34" s="126" t="s">
        <v>10</v>
      </c>
      <c r="I34" s="17"/>
      <c r="J34" s="257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8"/>
    </row>
    <row r="35" spans="1:92" s="153" customFormat="1" ht="16.5" thickBot="1">
      <c r="A35" s="86"/>
      <c r="B35" s="42"/>
      <c r="C35" s="43" t="s">
        <v>139</v>
      </c>
      <c r="D35" s="19"/>
      <c r="E35" s="12"/>
      <c r="F35" s="14"/>
      <c r="G35" s="46">
        <f>SUM(G34)</f>
        <v>0</v>
      </c>
      <c r="H35" s="46">
        <f>SUM(H34)</f>
        <v>0</v>
      </c>
      <c r="I35" s="17"/>
      <c r="J35" s="257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8"/>
      <c r="CL35" s="188"/>
      <c r="CM35" s="188"/>
      <c r="CN35" s="188"/>
    </row>
    <row r="36" spans="1:92" s="153" customFormat="1" ht="16.5" thickBot="1">
      <c r="A36" s="86"/>
      <c r="B36" s="70"/>
      <c r="C36" s="43" t="s">
        <v>12</v>
      </c>
      <c r="D36" s="19"/>
      <c r="E36" s="12"/>
      <c r="F36" s="14"/>
      <c r="G36" s="136">
        <f>+G32+G35</f>
        <v>1323.8747484999999</v>
      </c>
      <c r="H36" s="136">
        <f>+H32+H35</f>
        <v>100.33091672731882</v>
      </c>
      <c r="I36" s="17"/>
      <c r="J36" s="257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  <c r="CI36" s="188"/>
      <c r="CJ36" s="188"/>
      <c r="CK36" s="188"/>
      <c r="CL36" s="188"/>
      <c r="CM36" s="188"/>
      <c r="CN36" s="188"/>
    </row>
    <row r="37" spans="1:92" s="153" customFormat="1">
      <c r="A37" s="86"/>
      <c r="B37" s="70"/>
      <c r="C37" s="43"/>
      <c r="D37" s="19"/>
      <c r="E37" s="12"/>
      <c r="F37" s="14"/>
      <c r="G37" s="116"/>
      <c r="H37" s="39"/>
      <c r="I37" s="17"/>
      <c r="J37" s="257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</row>
    <row r="38" spans="1:92" s="153" customFormat="1">
      <c r="A38" s="86"/>
      <c r="B38" s="70"/>
      <c r="C38" s="43" t="s">
        <v>136</v>
      </c>
      <c r="D38" s="19"/>
      <c r="E38" s="12"/>
      <c r="F38" s="14"/>
      <c r="G38" s="116"/>
      <c r="H38" s="39"/>
      <c r="I38" s="17"/>
      <c r="J38" s="257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</row>
    <row r="39" spans="1:92" s="153" customFormat="1">
      <c r="A39" s="86"/>
      <c r="B39" s="70"/>
      <c r="C39" s="43" t="s">
        <v>137</v>
      </c>
      <c r="D39" s="125" t="s">
        <v>10</v>
      </c>
      <c r="E39" s="13" t="s">
        <v>10</v>
      </c>
      <c r="F39" s="126" t="s">
        <v>10</v>
      </c>
      <c r="G39" s="140" t="s">
        <v>10</v>
      </c>
      <c r="H39" s="265" t="s">
        <v>10</v>
      </c>
      <c r="I39" s="17"/>
      <c r="J39" s="257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</row>
    <row r="40" spans="1:92" s="153" customFormat="1">
      <c r="A40" s="86"/>
      <c r="B40" s="70"/>
      <c r="C40" s="43"/>
      <c r="D40" s="19"/>
      <c r="E40" s="12"/>
      <c r="F40" s="14"/>
      <c r="G40" s="116"/>
      <c r="H40" s="75"/>
      <c r="I40" s="17"/>
      <c r="J40" s="257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</row>
    <row r="41" spans="1:92" s="153" customFormat="1">
      <c r="A41" s="86"/>
      <c r="B41" s="70"/>
      <c r="C41" s="43" t="s">
        <v>139</v>
      </c>
      <c r="D41" s="19"/>
      <c r="E41" s="12"/>
      <c r="F41" s="69"/>
      <c r="G41" s="46">
        <f>SUM(G40:G40)</f>
        <v>0</v>
      </c>
      <c r="H41" s="46">
        <f>SUM(H40:H40)</f>
        <v>0</v>
      </c>
      <c r="I41" s="17"/>
      <c r="J41" s="257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</row>
    <row r="42" spans="1:92" s="153" customFormat="1">
      <c r="A42" s="86"/>
      <c r="B42" s="70"/>
      <c r="C42" s="43" t="s">
        <v>138</v>
      </c>
      <c r="D42" s="125" t="s">
        <v>10</v>
      </c>
      <c r="E42" s="13" t="s">
        <v>10</v>
      </c>
      <c r="F42" s="126" t="s">
        <v>10</v>
      </c>
      <c r="G42" s="140" t="s">
        <v>10</v>
      </c>
      <c r="H42" s="265" t="s">
        <v>10</v>
      </c>
      <c r="I42" s="17"/>
      <c r="J42" s="257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</row>
    <row r="43" spans="1:92" s="153" customFormat="1">
      <c r="A43" s="86"/>
      <c r="B43" s="70"/>
      <c r="C43" s="43"/>
      <c r="D43" s="125"/>
      <c r="E43" s="13"/>
      <c r="F43" s="126"/>
      <c r="G43" s="127"/>
      <c r="H43" s="261"/>
      <c r="I43" s="17"/>
      <c r="J43" s="257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</row>
    <row r="44" spans="1:92" s="153" customFormat="1" ht="16.5" thickBot="1">
      <c r="A44" s="86"/>
      <c r="B44" s="70"/>
      <c r="C44" s="43" t="s">
        <v>139</v>
      </c>
      <c r="D44" s="125"/>
      <c r="E44" s="13"/>
      <c r="F44" s="126"/>
      <c r="G44" s="266">
        <f>SUM(G43)</f>
        <v>0</v>
      </c>
      <c r="H44" s="266">
        <f>SUM(H43)</f>
        <v>0</v>
      </c>
      <c r="I44" s="17"/>
      <c r="J44" s="257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</row>
    <row r="45" spans="1:92" s="153" customFormat="1" ht="16.5" thickBot="1">
      <c r="A45" s="86"/>
      <c r="B45" s="70"/>
      <c r="C45" s="43" t="s">
        <v>12</v>
      </c>
      <c r="D45" s="125"/>
      <c r="E45" s="13"/>
      <c r="F45" s="126"/>
      <c r="G45" s="136">
        <f>+G41+G44</f>
        <v>0</v>
      </c>
      <c r="H45" s="136">
        <f>+H41+H44</f>
        <v>0</v>
      </c>
      <c r="I45" s="17"/>
      <c r="J45" s="257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</row>
    <row r="46" spans="1:92" s="153" customFormat="1">
      <c r="A46" s="86"/>
      <c r="B46" s="70"/>
      <c r="C46" s="43"/>
      <c r="D46" s="19"/>
      <c r="E46" s="12"/>
      <c r="F46" s="14"/>
      <c r="G46" s="260"/>
      <c r="H46" s="39"/>
      <c r="I46" s="17"/>
      <c r="J46" s="257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</row>
    <row r="47" spans="1:92" s="153" customFormat="1">
      <c r="A47" s="86"/>
      <c r="B47" s="42"/>
      <c r="C47" s="43" t="s">
        <v>5</v>
      </c>
      <c r="D47" s="71"/>
      <c r="E47" s="129"/>
      <c r="F47" s="126"/>
      <c r="G47" s="127"/>
      <c r="H47" s="131"/>
      <c r="I47" s="17"/>
      <c r="J47" s="257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</row>
    <row r="48" spans="1:92" s="153" customFormat="1">
      <c r="A48" s="86"/>
      <c r="B48" s="42"/>
      <c r="C48" s="45" t="s">
        <v>11</v>
      </c>
      <c r="D48" s="71" t="s">
        <v>10</v>
      </c>
      <c r="E48" s="129" t="s">
        <v>10</v>
      </c>
      <c r="F48" s="126" t="s">
        <v>10</v>
      </c>
      <c r="G48" s="127" t="s">
        <v>10</v>
      </c>
      <c r="H48" s="131" t="s">
        <v>10</v>
      </c>
      <c r="I48" s="17"/>
      <c r="J48" s="257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</row>
    <row r="49" spans="1:92" s="153" customFormat="1">
      <c r="A49" s="86"/>
      <c r="B49" s="42"/>
      <c r="C49" s="45"/>
      <c r="D49" s="71"/>
      <c r="E49" s="129"/>
      <c r="F49" s="126"/>
      <c r="G49" s="127"/>
      <c r="H49" s="131"/>
      <c r="I49" s="17"/>
      <c r="J49" s="257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</row>
    <row r="50" spans="1:92" s="153" customFormat="1">
      <c r="A50" s="86"/>
      <c r="B50" s="42"/>
      <c r="C50" s="43" t="s">
        <v>139</v>
      </c>
      <c r="D50" s="71"/>
      <c r="E50" s="129"/>
      <c r="F50" s="126"/>
      <c r="G50" s="127">
        <f>SUM(G49)</f>
        <v>0</v>
      </c>
      <c r="H50" s="127">
        <f>SUM(H49)</f>
        <v>0</v>
      </c>
      <c r="I50" s="17"/>
      <c r="J50" s="257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8"/>
      <c r="BQ50" s="188"/>
      <c r="BR50" s="188"/>
      <c r="BS50" s="188"/>
      <c r="BT50" s="188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8"/>
      <c r="CL50" s="188"/>
      <c r="CM50" s="188"/>
      <c r="CN50" s="188"/>
    </row>
    <row r="51" spans="1:92" s="153" customFormat="1">
      <c r="A51" s="86"/>
      <c r="B51" s="42"/>
      <c r="C51" s="70" t="s">
        <v>13</v>
      </c>
      <c r="D51" s="71" t="s">
        <v>10</v>
      </c>
      <c r="E51" s="129" t="s">
        <v>10</v>
      </c>
      <c r="F51" s="126" t="s">
        <v>10</v>
      </c>
      <c r="G51" s="127" t="s">
        <v>10</v>
      </c>
      <c r="H51" s="131" t="s">
        <v>10</v>
      </c>
      <c r="I51" s="17"/>
      <c r="J51" s="257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8"/>
      <c r="BT51" s="188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8"/>
      <c r="CL51" s="188"/>
      <c r="CM51" s="188"/>
      <c r="CN51" s="188"/>
    </row>
    <row r="52" spans="1:92" s="153" customFormat="1">
      <c r="A52" s="86"/>
      <c r="B52" s="42"/>
      <c r="C52" s="70"/>
      <c r="D52" s="71"/>
      <c r="E52" s="129"/>
      <c r="F52" s="126"/>
      <c r="G52" s="127"/>
      <c r="H52" s="131"/>
      <c r="I52" s="17"/>
      <c r="J52" s="257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88"/>
      <c r="CG52" s="188"/>
      <c r="CH52" s="188"/>
      <c r="CI52" s="188"/>
      <c r="CJ52" s="188"/>
      <c r="CK52" s="188"/>
      <c r="CL52" s="188"/>
      <c r="CM52" s="188"/>
      <c r="CN52" s="188"/>
    </row>
    <row r="53" spans="1:92" s="153" customFormat="1">
      <c r="A53" s="86"/>
      <c r="B53" s="42"/>
      <c r="C53" s="43" t="s">
        <v>139</v>
      </c>
      <c r="D53" s="71"/>
      <c r="E53" s="129"/>
      <c r="F53" s="126"/>
      <c r="G53" s="127">
        <f>SUM(G52)</f>
        <v>0</v>
      </c>
      <c r="H53" s="127">
        <f>SUM(H52)</f>
        <v>0</v>
      </c>
      <c r="I53" s="17"/>
      <c r="J53" s="257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8"/>
      <c r="BO53" s="188"/>
      <c r="BP53" s="188"/>
      <c r="BQ53" s="188"/>
      <c r="BR53" s="188"/>
      <c r="BS53" s="188"/>
      <c r="BT53" s="188"/>
      <c r="BU53" s="188"/>
      <c r="BV53" s="188"/>
      <c r="BW53" s="188"/>
      <c r="BX53" s="188"/>
      <c r="BY53" s="188"/>
      <c r="BZ53" s="188"/>
      <c r="CA53" s="188"/>
      <c r="CB53" s="188"/>
      <c r="CC53" s="188"/>
      <c r="CD53" s="188"/>
      <c r="CE53" s="188"/>
      <c r="CF53" s="188"/>
      <c r="CG53" s="188"/>
      <c r="CH53" s="188"/>
      <c r="CI53" s="188"/>
      <c r="CJ53" s="188"/>
      <c r="CK53" s="188"/>
      <c r="CL53" s="188"/>
      <c r="CM53" s="188"/>
      <c r="CN53" s="188"/>
    </row>
    <row r="54" spans="1:92" s="153" customFormat="1">
      <c r="A54" s="86"/>
      <c r="B54" s="42"/>
      <c r="C54" s="43" t="s">
        <v>14</v>
      </c>
      <c r="D54" s="71" t="s">
        <v>10</v>
      </c>
      <c r="E54" s="129" t="s">
        <v>10</v>
      </c>
      <c r="F54" s="126" t="s">
        <v>10</v>
      </c>
      <c r="G54" s="127" t="s">
        <v>10</v>
      </c>
      <c r="H54" s="131" t="s">
        <v>10</v>
      </c>
      <c r="I54" s="17"/>
      <c r="J54" s="257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8"/>
      <c r="CD54" s="188"/>
      <c r="CE54" s="188"/>
      <c r="CF54" s="188"/>
      <c r="CG54" s="188"/>
      <c r="CH54" s="188"/>
      <c r="CI54" s="188"/>
      <c r="CJ54" s="188"/>
      <c r="CK54" s="188"/>
      <c r="CL54" s="188"/>
      <c r="CM54" s="188"/>
      <c r="CN54" s="188"/>
    </row>
    <row r="55" spans="1:92" s="153" customFormat="1">
      <c r="A55" s="86"/>
      <c r="B55" s="42"/>
      <c r="C55" s="43"/>
      <c r="D55" s="71"/>
      <c r="E55" s="129"/>
      <c r="F55" s="126"/>
      <c r="G55" s="127"/>
      <c r="H55" s="131"/>
      <c r="I55" s="17"/>
      <c r="J55" s="257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</row>
    <row r="56" spans="1:92" s="153" customFormat="1" ht="16.5" thickBot="1">
      <c r="A56" s="86"/>
      <c r="B56" s="42"/>
      <c r="C56" s="43" t="s">
        <v>139</v>
      </c>
      <c r="D56" s="19"/>
      <c r="E56" s="72"/>
      <c r="F56" s="133"/>
      <c r="G56" s="127">
        <f>SUM(G55)</f>
        <v>0</v>
      </c>
      <c r="H56" s="127">
        <f>SUM(H55)</f>
        <v>0</v>
      </c>
      <c r="I56" s="17"/>
      <c r="J56" s="257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88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8"/>
      <c r="CF56" s="188"/>
      <c r="CG56" s="188"/>
      <c r="CH56" s="188"/>
      <c r="CI56" s="188"/>
      <c r="CJ56" s="188"/>
      <c r="CK56" s="188"/>
      <c r="CL56" s="188"/>
      <c r="CM56" s="188"/>
      <c r="CN56" s="188"/>
    </row>
    <row r="57" spans="1:92" s="153" customFormat="1" ht="16.5" thickBot="1">
      <c r="A57" s="86"/>
      <c r="B57" s="42"/>
      <c r="C57" s="43" t="s">
        <v>12</v>
      </c>
      <c r="D57" s="19"/>
      <c r="E57" s="72"/>
      <c r="F57" s="133"/>
      <c r="G57" s="136">
        <f>+G56+G53+G50</f>
        <v>0</v>
      </c>
      <c r="H57" s="136">
        <f>SUM(H49:H56)</f>
        <v>0</v>
      </c>
      <c r="I57" s="17"/>
      <c r="J57" s="257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188"/>
      <c r="BS57" s="188"/>
      <c r="BT57" s="188"/>
      <c r="BU57" s="188"/>
      <c r="BV57" s="188"/>
      <c r="BW57" s="188"/>
      <c r="BX57" s="188"/>
      <c r="BY57" s="188"/>
      <c r="BZ57" s="188"/>
      <c r="CA57" s="188"/>
      <c r="CB57" s="188"/>
      <c r="CC57" s="188"/>
      <c r="CD57" s="188"/>
      <c r="CE57" s="188"/>
      <c r="CF57" s="188"/>
      <c r="CG57" s="188"/>
      <c r="CH57" s="188"/>
      <c r="CI57" s="188"/>
      <c r="CJ57" s="188"/>
      <c r="CK57" s="188"/>
      <c r="CL57" s="188"/>
      <c r="CM57" s="188"/>
      <c r="CN57" s="188"/>
    </row>
    <row r="58" spans="1:92" s="153" customFormat="1">
      <c r="A58" s="86"/>
      <c r="B58" s="42"/>
      <c r="C58" s="43"/>
      <c r="D58" s="19"/>
      <c r="E58" s="72"/>
      <c r="F58" s="133"/>
      <c r="G58" s="132"/>
      <c r="H58" s="267"/>
      <c r="I58" s="17"/>
      <c r="J58" s="257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8"/>
      <c r="BT58" s="188"/>
      <c r="BU58" s="188"/>
      <c r="BV58" s="188"/>
      <c r="BW58" s="188"/>
      <c r="BX58" s="188"/>
      <c r="BY58" s="188"/>
      <c r="BZ58" s="188"/>
      <c r="CA58" s="188"/>
      <c r="CB58" s="188"/>
      <c r="CC58" s="188"/>
      <c r="CD58" s="188"/>
      <c r="CE58" s="188"/>
      <c r="CF58" s="188"/>
      <c r="CG58" s="188"/>
      <c r="CH58" s="188"/>
      <c r="CI58" s="188"/>
      <c r="CJ58" s="188"/>
      <c r="CK58" s="188"/>
      <c r="CL58" s="188"/>
      <c r="CM58" s="188"/>
      <c r="CN58" s="188"/>
    </row>
    <row r="59" spans="1:92" s="153" customFormat="1">
      <c r="A59" s="86"/>
      <c r="B59" s="42"/>
      <c r="C59" s="43" t="s">
        <v>15</v>
      </c>
      <c r="D59" s="71"/>
      <c r="E59" s="129"/>
      <c r="F59" s="126"/>
      <c r="G59" s="127"/>
      <c r="H59" s="131"/>
      <c r="I59" s="17"/>
      <c r="J59" s="257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  <c r="BG59" s="188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88"/>
      <c r="BS59" s="188"/>
      <c r="BT59" s="188"/>
      <c r="BU59" s="188"/>
      <c r="BV59" s="188"/>
      <c r="BW59" s="188"/>
      <c r="BX59" s="188"/>
      <c r="BY59" s="188"/>
      <c r="BZ59" s="188"/>
      <c r="CA59" s="188"/>
      <c r="CB59" s="188"/>
      <c r="CC59" s="188"/>
      <c r="CD59" s="188"/>
      <c r="CE59" s="188"/>
      <c r="CF59" s="188"/>
      <c r="CG59" s="188"/>
      <c r="CH59" s="188"/>
      <c r="CI59" s="188"/>
      <c r="CJ59" s="188"/>
      <c r="CK59" s="188"/>
      <c r="CL59" s="188"/>
      <c r="CM59" s="188"/>
      <c r="CN59" s="188"/>
    </row>
    <row r="60" spans="1:92" s="153" customFormat="1">
      <c r="A60" s="86"/>
      <c r="B60" s="42"/>
      <c r="C60" s="43" t="s">
        <v>89</v>
      </c>
      <c r="D60" s="71" t="s">
        <v>10</v>
      </c>
      <c r="E60" s="129" t="s">
        <v>10</v>
      </c>
      <c r="F60" s="126" t="s">
        <v>10</v>
      </c>
      <c r="G60" s="127" t="s">
        <v>10</v>
      </c>
      <c r="H60" s="131" t="s">
        <v>10</v>
      </c>
      <c r="I60" s="17"/>
      <c r="J60" s="257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188"/>
      <c r="BG60" s="188"/>
      <c r="BH60" s="188"/>
      <c r="BI60" s="188"/>
      <c r="BJ60" s="188"/>
      <c r="BK60" s="188"/>
      <c r="BL60" s="188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8"/>
    </row>
    <row r="61" spans="1:92" s="153" customFormat="1" ht="16.5" thickBot="1">
      <c r="A61" s="86"/>
      <c r="B61" s="42"/>
      <c r="C61" s="43"/>
      <c r="D61" s="19"/>
      <c r="E61" s="72"/>
      <c r="F61" s="133"/>
      <c r="G61" s="132"/>
      <c r="H61" s="267"/>
      <c r="I61" s="17"/>
      <c r="J61" s="257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</row>
    <row r="62" spans="1:92" s="153" customFormat="1" ht="16.5" thickBot="1">
      <c r="A62" s="86"/>
      <c r="B62" s="42"/>
      <c r="C62" s="43" t="s">
        <v>12</v>
      </c>
      <c r="D62" s="19"/>
      <c r="E62" s="72"/>
      <c r="F62" s="133"/>
      <c r="G62" s="136">
        <f>SUM(G61)</f>
        <v>0</v>
      </c>
      <c r="H62" s="136">
        <f>SUM(H61)</f>
        <v>0</v>
      </c>
      <c r="I62" s="17"/>
      <c r="J62" s="257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</row>
    <row r="63" spans="1:92" s="153" customFormat="1">
      <c r="A63" s="86"/>
      <c r="B63" s="42"/>
      <c r="C63" s="43" t="s">
        <v>16</v>
      </c>
      <c r="D63" s="19"/>
      <c r="E63" s="72"/>
      <c r="F63" s="133"/>
      <c r="G63" s="46"/>
      <c r="H63" s="248"/>
      <c r="I63" s="17"/>
      <c r="J63" s="257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8"/>
      <c r="BL63" s="188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</row>
    <row r="64" spans="1:92" s="153" customFormat="1">
      <c r="A64" s="86"/>
      <c r="B64" s="42"/>
      <c r="C64" s="43" t="s">
        <v>140</v>
      </c>
      <c r="D64" s="19"/>
      <c r="E64" s="72"/>
      <c r="F64" s="283"/>
      <c r="G64" s="130"/>
      <c r="H64" s="75"/>
      <c r="I64" s="17"/>
      <c r="J64" s="257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</row>
    <row r="65" spans="1:92" s="153" customFormat="1">
      <c r="A65" s="86">
        <f>+A30+1</f>
        <v>19</v>
      </c>
      <c r="B65" s="64" t="s">
        <v>224</v>
      </c>
      <c r="C65" s="43" t="s">
        <v>225</v>
      </c>
      <c r="D65" s="19"/>
      <c r="E65" s="72"/>
      <c r="F65" s="283">
        <v>154.6</v>
      </c>
      <c r="G65" s="130">
        <v>15.46</v>
      </c>
      <c r="H65" s="75">
        <f t="shared" ref="H65" si="2">+(G65/$G$70)*100</f>
        <v>1.1716485825882108</v>
      </c>
      <c r="I65" s="17"/>
      <c r="J65" s="257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  <c r="BH65" s="188"/>
      <c r="BI65" s="188"/>
      <c r="BJ65" s="188"/>
      <c r="BK65" s="188"/>
      <c r="BL65" s="188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8"/>
      <c r="CC65" s="188"/>
      <c r="CD65" s="188"/>
      <c r="CE65" s="188"/>
      <c r="CF65" s="188"/>
      <c r="CG65" s="188"/>
      <c r="CH65" s="188"/>
      <c r="CI65" s="188"/>
      <c r="CJ65" s="188"/>
      <c r="CK65" s="188"/>
      <c r="CL65" s="188"/>
      <c r="CM65" s="188"/>
      <c r="CN65" s="188"/>
    </row>
    <row r="66" spans="1:92" s="153" customFormat="1">
      <c r="A66" s="86"/>
      <c r="B66" s="42"/>
      <c r="C66" s="43"/>
      <c r="D66" s="19"/>
      <c r="E66" s="72"/>
      <c r="F66" s="283"/>
      <c r="G66" s="130"/>
      <c r="H66" s="248"/>
      <c r="I66" s="17"/>
      <c r="J66" s="257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</row>
    <row r="67" spans="1:92" s="153" customFormat="1">
      <c r="A67" s="86"/>
      <c r="B67" s="42"/>
      <c r="C67" s="43" t="s">
        <v>100</v>
      </c>
      <c r="D67" s="19"/>
      <c r="E67" s="135"/>
      <c r="F67" s="69"/>
      <c r="G67" s="249">
        <f>G70-G36-G45-G57-G65-G62</f>
        <v>-19.826473600000064</v>
      </c>
      <c r="H67" s="134">
        <f>(G67/$G$70)*100</f>
        <v>-1.5025653099070282</v>
      </c>
      <c r="I67" s="17"/>
      <c r="J67" s="257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  <c r="AX67" s="188"/>
      <c r="AY67" s="188"/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188"/>
      <c r="BK67" s="188"/>
      <c r="BL67" s="188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8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</row>
    <row r="68" spans="1:92" s="153" customFormat="1" ht="16.5" thickBot="1">
      <c r="A68" s="86"/>
      <c r="B68" s="42"/>
      <c r="C68" s="43"/>
      <c r="D68" s="19"/>
      <c r="E68" s="135"/>
      <c r="F68" s="69"/>
      <c r="G68" s="249"/>
      <c r="H68" s="134"/>
      <c r="I68" s="17"/>
      <c r="J68" s="257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88"/>
      <c r="AT68" s="188"/>
      <c r="AU68" s="188"/>
      <c r="AV68" s="188"/>
      <c r="AW68" s="188"/>
      <c r="AX68" s="188"/>
      <c r="AY68" s="188"/>
      <c r="AZ68" s="188"/>
      <c r="BA68" s="188"/>
      <c r="BB68" s="188"/>
      <c r="BC68" s="188"/>
      <c r="BD68" s="188"/>
      <c r="BE68" s="188"/>
      <c r="BF68" s="188"/>
      <c r="BG68" s="188"/>
      <c r="BH68" s="188"/>
      <c r="BI68" s="188"/>
      <c r="BJ68" s="188"/>
      <c r="BK68" s="188"/>
      <c r="BL68" s="188"/>
      <c r="BM68" s="188"/>
      <c r="BN68" s="188"/>
      <c r="BO68" s="188"/>
      <c r="BP68" s="188"/>
      <c r="BQ68" s="188"/>
      <c r="BR68" s="188"/>
      <c r="BS68" s="188"/>
      <c r="BT68" s="188"/>
      <c r="BU68" s="188"/>
      <c r="BV68" s="188"/>
      <c r="BW68" s="188"/>
      <c r="BX68" s="188"/>
      <c r="BY68" s="188"/>
      <c r="BZ68" s="188"/>
      <c r="CA68" s="188"/>
      <c r="CB68" s="188"/>
      <c r="CC68" s="188"/>
      <c r="CD68" s="188"/>
      <c r="CE68" s="188"/>
      <c r="CF68" s="188"/>
      <c r="CG68" s="188"/>
      <c r="CH68" s="188"/>
      <c r="CI68" s="188"/>
      <c r="CJ68" s="188"/>
      <c r="CK68" s="188"/>
      <c r="CL68" s="188"/>
      <c r="CM68" s="188"/>
      <c r="CN68" s="188"/>
    </row>
    <row r="69" spans="1:92" s="153" customFormat="1" ht="16.5" thickBot="1">
      <c r="A69" s="86"/>
      <c r="B69" s="42"/>
      <c r="C69" s="43" t="s">
        <v>12</v>
      </c>
      <c r="D69" s="19"/>
      <c r="E69" s="135"/>
      <c r="F69" s="69"/>
      <c r="G69" s="136">
        <f>+G67+G65</f>
        <v>-4.366473600000063</v>
      </c>
      <c r="H69" s="136">
        <f>+H67+H65</f>
        <v>-0.33091672731881738</v>
      </c>
      <c r="I69" s="17"/>
      <c r="J69" s="257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8"/>
      <c r="BC69" s="188"/>
      <c r="BD69" s="188"/>
      <c r="BE69" s="188"/>
      <c r="BF69" s="188"/>
      <c r="BG69" s="188"/>
      <c r="BH69" s="188"/>
      <c r="BI69" s="188"/>
      <c r="BJ69" s="188"/>
      <c r="BK69" s="188"/>
      <c r="BL69" s="188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88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</row>
    <row r="70" spans="1:92" s="153" customFormat="1" ht="16.5" thickBot="1">
      <c r="A70" s="243"/>
      <c r="B70" s="244"/>
      <c r="C70" s="245" t="s">
        <v>17</v>
      </c>
      <c r="D70" s="245"/>
      <c r="E70" s="246"/>
      <c r="F70" s="247"/>
      <c r="G70" s="136">
        <v>1319.5082748999998</v>
      </c>
      <c r="H70" s="122">
        <f>+H36+H45+H57+H62+H69</f>
        <v>100</v>
      </c>
      <c r="I70" s="17"/>
      <c r="J70" s="257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8"/>
      <c r="BB70" s="188"/>
      <c r="BC70" s="188"/>
      <c r="BD70" s="188"/>
      <c r="BE70" s="188"/>
      <c r="BF70" s="188"/>
      <c r="BG70" s="188"/>
      <c r="BH70" s="188"/>
      <c r="BI70" s="188"/>
      <c r="BJ70" s="188"/>
      <c r="BK70" s="188"/>
      <c r="BL70" s="188"/>
      <c r="BM70" s="188"/>
      <c r="BN70" s="188"/>
      <c r="BO70" s="188"/>
      <c r="BP70" s="188"/>
      <c r="BQ70" s="188"/>
      <c r="BR70" s="188"/>
      <c r="BS70" s="188"/>
      <c r="BT70" s="188"/>
      <c r="BU70" s="188"/>
      <c r="BV70" s="188"/>
      <c r="BW70" s="188"/>
      <c r="BX70" s="188"/>
      <c r="BY70" s="188"/>
      <c r="BZ70" s="188"/>
      <c r="CA70" s="188"/>
      <c r="CB70" s="188"/>
      <c r="CC70" s="188"/>
      <c r="CD70" s="188"/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</row>
    <row r="71" spans="1:92">
      <c r="A71" s="6"/>
      <c r="B71" s="34"/>
      <c r="C71" s="24"/>
      <c r="D71" s="2"/>
      <c r="E71" s="76"/>
      <c r="F71" s="178"/>
      <c r="G71" s="48"/>
      <c r="H71" s="29"/>
      <c r="I71" s="17"/>
      <c r="J71" s="23"/>
    </row>
    <row r="72" spans="1:92" s="153" customFormat="1">
      <c r="A72" s="34"/>
      <c r="B72" s="80"/>
      <c r="C72" s="80"/>
      <c r="D72" s="22"/>
      <c r="E72" s="182"/>
      <c r="F72" s="48"/>
      <c r="G72" s="29"/>
      <c r="H72" s="18"/>
      <c r="I72" s="193"/>
      <c r="J72" s="49"/>
      <c r="K72" s="188"/>
      <c r="L72" s="188"/>
      <c r="M72" s="188"/>
      <c r="N72" s="188"/>
      <c r="O72" s="188"/>
      <c r="P72" s="188"/>
    </row>
    <row r="73" spans="1:92" s="153" customFormat="1" ht="18.75">
      <c r="A73" s="34"/>
      <c r="B73" s="50"/>
      <c r="C73" s="144" t="s">
        <v>18</v>
      </c>
      <c r="D73" s="24"/>
      <c r="E73" s="2"/>
      <c r="F73" s="36"/>
      <c r="G73" s="48"/>
      <c r="H73" s="29"/>
      <c r="I73" s="17"/>
      <c r="J73" s="23"/>
      <c r="K73" s="188"/>
      <c r="L73" s="188"/>
      <c r="M73" s="188"/>
      <c r="N73" s="188"/>
      <c r="O73" s="188"/>
      <c r="P73" s="188"/>
    </row>
    <row r="74" spans="1:92" s="153" customFormat="1" ht="18.75">
      <c r="A74" s="34"/>
      <c r="B74" s="50">
        <v>1</v>
      </c>
      <c r="C74" s="144" t="s">
        <v>19</v>
      </c>
      <c r="D74" s="24"/>
      <c r="E74" s="2"/>
      <c r="F74" s="36"/>
      <c r="G74" s="48"/>
      <c r="H74" s="29"/>
      <c r="I74" s="17"/>
      <c r="J74" s="23"/>
      <c r="K74" s="188"/>
      <c r="L74" s="188"/>
      <c r="M74" s="188"/>
      <c r="N74" s="188"/>
      <c r="O74" s="188"/>
      <c r="P74" s="188"/>
    </row>
    <row r="75" spans="1:92" s="153" customFormat="1" ht="18.75">
      <c r="A75" s="34"/>
      <c r="B75" s="50">
        <v>2</v>
      </c>
      <c r="C75" s="144" t="s">
        <v>20</v>
      </c>
      <c r="D75" s="24"/>
      <c r="E75" s="2"/>
      <c r="F75" s="36"/>
      <c r="G75" s="48"/>
      <c r="H75" s="29"/>
      <c r="I75" s="17"/>
      <c r="J75" s="23"/>
      <c r="K75" s="188"/>
      <c r="L75" s="188"/>
      <c r="M75" s="188"/>
      <c r="N75" s="188"/>
      <c r="O75" s="188"/>
      <c r="P75" s="188"/>
    </row>
    <row r="76" spans="1:92" s="153" customFormat="1" ht="18.75">
      <c r="A76" s="34"/>
      <c r="B76" s="50">
        <v>3</v>
      </c>
      <c r="C76" s="162" t="s">
        <v>302</v>
      </c>
      <c r="D76" s="4"/>
      <c r="E76" s="2"/>
      <c r="F76" s="36"/>
      <c r="G76" s="48"/>
      <c r="H76" s="29"/>
      <c r="I76" s="193"/>
      <c r="J76" s="23"/>
      <c r="K76" s="188"/>
      <c r="L76" s="188"/>
      <c r="M76" s="188"/>
      <c r="N76" s="188"/>
      <c r="O76" s="188"/>
      <c r="P76" s="188"/>
    </row>
    <row r="77" spans="1:92" s="153" customFormat="1" ht="18.75">
      <c r="A77" s="34"/>
      <c r="B77" s="50"/>
      <c r="C77" s="162" t="s">
        <v>303</v>
      </c>
      <c r="D77" s="4"/>
      <c r="E77" s="2"/>
      <c r="F77" s="36"/>
      <c r="G77" s="48"/>
      <c r="H77" s="29"/>
      <c r="I77" s="193"/>
      <c r="J77" s="23"/>
      <c r="K77" s="188"/>
      <c r="L77" s="188"/>
      <c r="M77" s="188"/>
      <c r="N77" s="188"/>
      <c r="O77" s="188"/>
      <c r="P77" s="188"/>
    </row>
    <row r="78" spans="1:92" s="153" customFormat="1" ht="18.75">
      <c r="A78" s="11"/>
      <c r="B78" s="93"/>
      <c r="C78" s="162" t="s">
        <v>304</v>
      </c>
      <c r="D78" s="4"/>
      <c r="E78" s="5"/>
      <c r="F78" s="36"/>
      <c r="G78" s="48"/>
      <c r="H78" s="194"/>
      <c r="I78" s="195"/>
      <c r="J78" s="92"/>
      <c r="K78" s="188"/>
      <c r="L78" s="188"/>
      <c r="M78" s="188"/>
      <c r="N78" s="188"/>
      <c r="O78" s="188"/>
      <c r="P78" s="188"/>
    </row>
    <row r="79" spans="1:92" s="153" customFormat="1" ht="18.75">
      <c r="A79" s="11"/>
      <c r="B79" s="93"/>
      <c r="C79" s="162" t="s">
        <v>305</v>
      </c>
      <c r="D79" s="4"/>
      <c r="E79" s="5"/>
      <c r="F79" s="36"/>
      <c r="G79" s="48"/>
      <c r="H79" s="26"/>
      <c r="I79" s="197"/>
      <c r="J79" s="22"/>
      <c r="K79" s="188"/>
      <c r="L79" s="188"/>
      <c r="M79" s="188"/>
      <c r="N79" s="188"/>
      <c r="O79" s="188"/>
      <c r="P79" s="188"/>
    </row>
    <row r="80" spans="1:92" s="153" customFormat="1" ht="18.75">
      <c r="A80" s="11"/>
      <c r="B80" s="93">
        <v>4</v>
      </c>
      <c r="C80" s="162" t="s">
        <v>364</v>
      </c>
      <c r="D80" s="4"/>
      <c r="E80" s="5"/>
      <c r="F80" s="36"/>
      <c r="G80" s="48"/>
      <c r="H80" s="29"/>
      <c r="I80" s="193"/>
      <c r="J80" s="23"/>
      <c r="K80" s="198"/>
      <c r="L80" s="189"/>
      <c r="M80" s="18"/>
      <c r="N80" s="18"/>
      <c r="O80" s="199"/>
      <c r="P80" s="188"/>
    </row>
    <row r="81" spans="1:16" s="153" customFormat="1" ht="18.75">
      <c r="A81" s="11"/>
      <c r="B81" s="93"/>
      <c r="C81" s="162" t="s">
        <v>365</v>
      </c>
      <c r="D81" s="4"/>
      <c r="E81" s="5"/>
      <c r="F81" s="36"/>
      <c r="G81" s="48"/>
      <c r="H81" s="29"/>
      <c r="I81" s="193"/>
      <c r="J81" s="23"/>
      <c r="K81" s="198"/>
      <c r="L81" s="189"/>
      <c r="M81" s="200"/>
      <c r="N81" s="200"/>
      <c r="O81" s="199"/>
      <c r="P81" s="188"/>
    </row>
    <row r="82" spans="1:16" ht="18.75">
      <c r="A82" s="10"/>
      <c r="B82" s="93"/>
      <c r="C82" s="162" t="s">
        <v>366</v>
      </c>
      <c r="D82" s="4"/>
      <c r="E82" s="5"/>
      <c r="F82" s="36"/>
      <c r="G82" s="48"/>
      <c r="H82" s="29"/>
      <c r="I82" s="193"/>
      <c r="J82" s="23"/>
      <c r="K82" s="196"/>
      <c r="L82" s="92"/>
      <c r="M82" s="91"/>
      <c r="N82" s="91"/>
      <c r="O82" s="91"/>
    </row>
    <row r="83" spans="1:16" ht="18.75">
      <c r="A83" s="10"/>
      <c r="B83" s="93"/>
      <c r="C83" s="162" t="s">
        <v>367</v>
      </c>
      <c r="D83" s="4"/>
      <c r="E83" s="5"/>
      <c r="F83" s="36"/>
      <c r="G83" s="48"/>
      <c r="H83" s="194"/>
      <c r="I83" s="195"/>
      <c r="J83" s="92"/>
      <c r="K83" s="201"/>
      <c r="L83" s="202"/>
      <c r="M83" s="202"/>
      <c r="N83" s="202"/>
      <c r="O83" s="202"/>
    </row>
    <row r="84" spans="1:16" ht="18.75">
      <c r="A84" s="10"/>
      <c r="B84" s="93">
        <v>5</v>
      </c>
      <c r="C84" s="160" t="s">
        <v>29</v>
      </c>
      <c r="D84" s="4"/>
      <c r="E84" s="5"/>
      <c r="F84" s="36"/>
      <c r="G84" s="48"/>
      <c r="H84" s="26"/>
      <c r="I84" s="197"/>
      <c r="J84" s="22"/>
      <c r="K84" s="198"/>
      <c r="L84" s="189"/>
      <c r="M84" s="200"/>
      <c r="N84" s="200"/>
      <c r="O84" s="199"/>
    </row>
    <row r="85" spans="1:16" ht="18.75">
      <c r="A85" s="10"/>
      <c r="B85" s="93"/>
      <c r="C85" s="144" t="s">
        <v>78</v>
      </c>
      <c r="D85" s="4"/>
      <c r="E85" s="5"/>
      <c r="F85" s="36"/>
      <c r="G85" s="48"/>
      <c r="H85" s="26"/>
      <c r="I85" s="197"/>
      <c r="J85" s="22"/>
      <c r="K85" s="198"/>
      <c r="L85" s="189"/>
      <c r="M85" s="200"/>
      <c r="N85" s="200"/>
      <c r="O85" s="199"/>
    </row>
    <row r="86" spans="1:16" ht="18.75">
      <c r="A86" s="10"/>
      <c r="B86" s="93">
        <v>6</v>
      </c>
      <c r="C86" s="145" t="s">
        <v>204</v>
      </c>
      <c r="D86" s="4"/>
      <c r="E86" s="5"/>
      <c r="F86" s="36"/>
      <c r="G86" s="48"/>
      <c r="H86" s="29"/>
      <c r="I86" s="193"/>
      <c r="J86" s="23"/>
      <c r="K86" s="198"/>
      <c r="L86" s="189"/>
      <c r="M86" s="18"/>
      <c r="N86" s="18"/>
      <c r="O86" s="199"/>
    </row>
    <row r="87" spans="1:16" ht="18.75">
      <c r="A87" s="10"/>
      <c r="B87" s="93">
        <v>7</v>
      </c>
      <c r="C87" s="145" t="s">
        <v>205</v>
      </c>
      <c r="D87" s="4"/>
      <c r="E87" s="5"/>
      <c r="F87" s="36"/>
      <c r="G87" s="48"/>
      <c r="H87" s="29"/>
      <c r="I87" s="193"/>
      <c r="J87" s="23"/>
      <c r="K87" s="198"/>
      <c r="L87" s="189"/>
      <c r="M87" s="200"/>
      <c r="N87" s="200"/>
      <c r="O87" s="199"/>
    </row>
    <row r="88" spans="1:16" ht="18.75">
      <c r="A88" s="10"/>
      <c r="B88" s="93">
        <v>8</v>
      </c>
      <c r="C88" s="145" t="s">
        <v>273</v>
      </c>
      <c r="D88" s="4"/>
      <c r="E88" s="5"/>
      <c r="F88" s="36"/>
      <c r="G88" s="48"/>
      <c r="H88" s="29"/>
      <c r="I88" s="193"/>
      <c r="J88" s="23"/>
      <c r="K88" s="196"/>
      <c r="L88" s="92"/>
      <c r="M88" s="91"/>
      <c r="N88" s="91"/>
      <c r="O88" s="91"/>
    </row>
    <row r="89" spans="1:16" ht="18.75">
      <c r="A89" s="10"/>
      <c r="B89" s="93">
        <v>9</v>
      </c>
      <c r="C89" s="145" t="s">
        <v>206</v>
      </c>
      <c r="D89" s="4"/>
      <c r="E89" s="5"/>
      <c r="F89" s="36"/>
      <c r="G89" s="48"/>
      <c r="H89" s="194"/>
      <c r="I89" s="195"/>
      <c r="J89" s="92"/>
      <c r="K89" s="201"/>
      <c r="L89" s="202"/>
      <c r="M89" s="202"/>
      <c r="N89" s="202"/>
      <c r="O89" s="202"/>
    </row>
    <row r="90" spans="1:16">
      <c r="A90" s="10"/>
      <c r="B90" s="6"/>
      <c r="C90" s="7"/>
      <c r="D90" s="4"/>
      <c r="E90" s="5"/>
      <c r="F90" s="36"/>
      <c r="G90" s="48"/>
      <c r="H90" s="29"/>
      <c r="I90" s="20"/>
      <c r="J90" s="79"/>
      <c r="K90" s="198"/>
      <c r="L90" s="189"/>
      <c r="M90" s="200"/>
      <c r="N90" s="200"/>
      <c r="O90" s="199"/>
    </row>
    <row r="91" spans="1:16">
      <c r="A91" s="10"/>
      <c r="B91" s="6"/>
      <c r="C91" s="7"/>
      <c r="D91" s="4"/>
      <c r="E91" s="5"/>
      <c r="F91" s="36"/>
      <c r="G91" s="48"/>
      <c r="H91" s="29"/>
      <c r="I91" s="20"/>
      <c r="J91" s="79"/>
      <c r="K91" s="198"/>
      <c r="L91" s="189"/>
      <c r="M91" s="18"/>
      <c r="N91" s="18"/>
      <c r="O91" s="199"/>
    </row>
    <row r="92" spans="1:16">
      <c r="A92" s="192"/>
      <c r="K92" s="198"/>
      <c r="L92" s="189"/>
      <c r="M92" s="200"/>
      <c r="N92" s="200"/>
      <c r="O92" s="199"/>
    </row>
    <row r="93" spans="1:16">
      <c r="A93" s="192"/>
      <c r="K93" s="196"/>
      <c r="L93" s="189"/>
      <c r="M93" s="91"/>
      <c r="N93" s="91"/>
      <c r="O93" s="91"/>
    </row>
    <row r="94" spans="1:16">
      <c r="H94" s="208"/>
      <c r="I94" s="201"/>
      <c r="J94" s="235"/>
      <c r="K94" s="201"/>
      <c r="L94" s="189"/>
      <c r="M94" s="202"/>
      <c r="N94" s="202"/>
      <c r="O94" s="202"/>
    </row>
    <row r="95" spans="1:16">
      <c r="I95" s="209"/>
      <c r="J95" s="210"/>
      <c r="K95" s="198"/>
      <c r="L95" s="189"/>
      <c r="M95" s="200"/>
      <c r="N95" s="200"/>
      <c r="O95" s="199"/>
    </row>
    <row r="96" spans="1:16">
      <c r="I96" s="209"/>
      <c r="J96" s="210"/>
      <c r="K96" s="198"/>
      <c r="L96" s="189"/>
      <c r="M96" s="18"/>
      <c r="N96" s="18"/>
      <c r="O96" s="199"/>
    </row>
    <row r="97" spans="8:15">
      <c r="I97" s="209"/>
      <c r="J97" s="210"/>
      <c r="K97" s="198"/>
      <c r="L97" s="189"/>
      <c r="M97" s="200"/>
      <c r="N97" s="200"/>
      <c r="O97" s="199"/>
    </row>
    <row r="98" spans="8:15">
      <c r="H98" s="194"/>
      <c r="I98" s="195"/>
      <c r="J98" s="92"/>
      <c r="K98" s="196"/>
      <c r="L98" s="189"/>
      <c r="M98" s="91"/>
      <c r="N98" s="91"/>
      <c r="O98" s="91"/>
    </row>
    <row r="99" spans="8:15">
      <c r="H99" s="208"/>
      <c r="I99" s="201"/>
      <c r="J99" s="235"/>
      <c r="K99" s="201"/>
      <c r="L99" s="189"/>
      <c r="M99" s="202"/>
      <c r="N99" s="202"/>
      <c r="O99" s="202"/>
    </row>
    <row r="100" spans="8:15">
      <c r="H100" s="29"/>
      <c r="I100" s="209"/>
      <c r="J100" s="210"/>
      <c r="K100" s="198"/>
      <c r="L100" s="189"/>
      <c r="M100" s="18"/>
      <c r="N100" s="18"/>
      <c r="O100" s="199"/>
    </row>
    <row r="101" spans="8:15">
      <c r="I101" s="199"/>
      <c r="J101" s="210"/>
      <c r="K101" s="189"/>
      <c r="L101" s="189"/>
      <c r="M101" s="200"/>
      <c r="N101" s="200"/>
      <c r="O101" s="199"/>
    </row>
    <row r="102" spans="8:15">
      <c r="H102" s="29"/>
      <c r="I102" s="199"/>
      <c r="J102" s="210"/>
      <c r="K102" s="189"/>
      <c r="L102" s="189"/>
      <c r="M102" s="18"/>
      <c r="N102" s="18"/>
      <c r="O102" s="199"/>
    </row>
  </sheetData>
  <phoneticPr fontId="0" type="noConversion"/>
  <pageMargins left="0.75" right="0.75" top="1" bottom="1" header="0.5" footer="0.5"/>
  <pageSetup scale="3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3" tint="0.39997558519241921"/>
    <pageSetUpPr fitToPage="1"/>
  </sheetPr>
  <dimension ref="A1:CN96"/>
  <sheetViews>
    <sheetView view="pageBreakPreview" zoomScale="70" zoomScaleSheetLayoutView="70" workbookViewId="0">
      <selection activeCell="C1" sqref="C1"/>
    </sheetView>
  </sheetViews>
  <sheetFormatPr defaultColWidth="22.42578125" defaultRowHeight="15.75"/>
  <cols>
    <col min="1" max="1" width="8.140625" style="6" customWidth="1"/>
    <col min="2" max="2" width="22.42578125" style="6"/>
    <col min="3" max="3" width="64.5703125" style="214" customWidth="1"/>
    <col min="4" max="4" width="18.5703125" style="4" customWidth="1"/>
    <col min="5" max="5" width="43.28515625" style="5" bestFit="1" customWidth="1"/>
    <col min="6" max="6" width="22.42578125" style="47"/>
    <col min="7" max="8" width="22.42578125" style="48"/>
    <col min="9" max="9" width="12.5703125" style="6" customWidth="1"/>
    <col min="10" max="10" width="2.7109375" style="6" customWidth="1"/>
    <col min="11" max="11" width="22.42578125" style="20"/>
    <col min="12" max="12" width="24.5703125" style="10" bestFit="1" customWidth="1"/>
    <col min="13" max="16384" width="22.42578125" style="10"/>
  </cols>
  <sheetData>
    <row r="1" spans="1:15" s="11" customFormat="1" ht="21">
      <c r="A1" s="34"/>
      <c r="B1" s="34"/>
      <c r="C1" s="220" t="s">
        <v>101</v>
      </c>
      <c r="D1" s="49"/>
      <c r="E1" s="76"/>
      <c r="F1" s="229"/>
      <c r="G1" s="229"/>
      <c r="H1" s="229"/>
      <c r="I1" s="49"/>
      <c r="J1" s="49"/>
      <c r="K1" s="17"/>
    </row>
    <row r="2" spans="1:15" s="11" customFormat="1" ht="21">
      <c r="A2" s="34"/>
      <c r="B2" s="34"/>
      <c r="C2" s="8" t="s">
        <v>112</v>
      </c>
      <c r="D2" s="49"/>
      <c r="E2" s="76"/>
      <c r="F2" s="229"/>
      <c r="G2" s="229"/>
      <c r="H2" s="229"/>
      <c r="I2" s="49"/>
      <c r="J2" s="49"/>
      <c r="K2" s="17"/>
    </row>
    <row r="3" spans="1:15" s="211" customFormat="1">
      <c r="A3" s="211" t="s">
        <v>74</v>
      </c>
      <c r="C3" s="24" t="s">
        <v>203</v>
      </c>
      <c r="E3" s="76"/>
      <c r="F3" s="232"/>
      <c r="G3" s="232"/>
      <c r="H3" s="232"/>
    </row>
    <row r="4" spans="1:15" s="11" customFormat="1">
      <c r="A4" s="34"/>
      <c r="B4" s="34"/>
      <c r="C4" s="35"/>
      <c r="D4" s="49"/>
      <c r="E4" s="76"/>
      <c r="F4" s="229"/>
      <c r="G4" s="229"/>
      <c r="H4" s="229"/>
      <c r="I4" s="49"/>
      <c r="J4" s="49"/>
      <c r="K4" s="17"/>
    </row>
    <row r="5" spans="1:15" s="11" customFormat="1">
      <c r="A5" s="34"/>
      <c r="B5" s="55"/>
      <c r="C5" s="212" t="s">
        <v>36</v>
      </c>
      <c r="D5" s="49"/>
      <c r="E5" s="76"/>
      <c r="F5" s="229"/>
      <c r="G5" s="229"/>
      <c r="H5" s="229"/>
      <c r="I5" s="49"/>
      <c r="J5" s="49"/>
      <c r="K5" s="17"/>
    </row>
    <row r="6" spans="1:15" s="11" customFormat="1">
      <c r="A6" s="34"/>
      <c r="B6" s="56"/>
      <c r="C6" s="225" t="s">
        <v>37</v>
      </c>
      <c r="D6" s="155"/>
      <c r="E6" s="76"/>
      <c r="F6" s="229"/>
      <c r="G6" s="229"/>
      <c r="H6" s="229"/>
      <c r="I6" s="49"/>
      <c r="J6" s="49"/>
      <c r="K6" s="17"/>
    </row>
    <row r="7" spans="1:15" s="11" customFormat="1">
      <c r="A7" s="34"/>
      <c r="B7" s="56"/>
      <c r="C7" s="212" t="s">
        <v>38</v>
      </c>
      <c r="D7" s="49"/>
      <c r="E7" s="76"/>
      <c r="F7" s="229"/>
      <c r="G7" s="229"/>
      <c r="H7" s="229"/>
      <c r="I7" s="49"/>
      <c r="J7" s="49"/>
      <c r="K7" s="17"/>
    </row>
    <row r="8" spans="1:15" s="11" customFormat="1" ht="16.5" thickBot="1">
      <c r="A8" s="34"/>
      <c r="B8" s="34"/>
      <c r="C8" s="35"/>
      <c r="D8" s="49"/>
      <c r="E8" s="76"/>
      <c r="F8" s="229"/>
      <c r="G8" s="229"/>
      <c r="H8" s="229"/>
      <c r="I8" s="23"/>
      <c r="J8" s="23"/>
      <c r="K8" s="17"/>
    </row>
    <row r="9" spans="1:15" s="60" customFormat="1">
      <c r="A9" s="108" t="s">
        <v>97</v>
      </c>
      <c r="B9" s="57" t="s">
        <v>30</v>
      </c>
      <c r="C9" s="109" t="s">
        <v>1</v>
      </c>
      <c r="D9" s="58" t="s">
        <v>2</v>
      </c>
      <c r="E9" s="59" t="s">
        <v>90</v>
      </c>
      <c r="F9" s="110" t="s">
        <v>3</v>
      </c>
      <c r="G9" s="111" t="s">
        <v>98</v>
      </c>
      <c r="H9" s="83" t="s">
        <v>4</v>
      </c>
      <c r="I9" s="6"/>
      <c r="J9" s="211"/>
      <c r="K9" s="139"/>
    </row>
    <row r="10" spans="1:15" s="60" customFormat="1">
      <c r="A10" s="311"/>
      <c r="B10" s="312"/>
      <c r="C10" s="313"/>
      <c r="D10" s="314"/>
      <c r="E10" s="315"/>
      <c r="F10" s="316"/>
      <c r="G10" s="46" t="s">
        <v>8</v>
      </c>
      <c r="H10" s="317"/>
      <c r="I10" s="6"/>
      <c r="J10" s="211"/>
      <c r="K10" s="139"/>
    </row>
    <row r="11" spans="1:15" s="60" customFormat="1">
      <c r="A11" s="112"/>
      <c r="B11" s="42"/>
      <c r="C11" s="63" t="s">
        <v>7</v>
      </c>
      <c r="D11" s="19"/>
      <c r="E11" s="12"/>
      <c r="F11" s="14"/>
      <c r="H11" s="113"/>
      <c r="I11" s="211"/>
      <c r="J11" s="211"/>
      <c r="K11" s="139"/>
    </row>
    <row r="12" spans="1:15" s="11" customFormat="1">
      <c r="A12" s="61"/>
      <c r="B12" s="62"/>
      <c r="C12" s="63" t="s">
        <v>6</v>
      </c>
      <c r="D12" s="19"/>
      <c r="E12" s="12"/>
      <c r="F12" s="14"/>
      <c r="G12" s="114"/>
      <c r="H12" s="84"/>
      <c r="I12" s="49"/>
      <c r="J12" s="49"/>
      <c r="K12" s="17"/>
    </row>
    <row r="13" spans="1:15" s="11" customFormat="1">
      <c r="A13" s="41">
        <v>1</v>
      </c>
      <c r="B13" s="64" t="s">
        <v>150</v>
      </c>
      <c r="C13" s="64" t="s">
        <v>153</v>
      </c>
      <c r="D13" s="43" t="s">
        <v>24</v>
      </c>
      <c r="E13" s="65" t="s">
        <v>163</v>
      </c>
      <c r="F13" s="115">
        <v>2030</v>
      </c>
      <c r="G13" s="116">
        <v>15.161054999999999</v>
      </c>
      <c r="H13" s="37">
        <f>+(G13/$G$72)*100</f>
        <v>8.1745465507564496</v>
      </c>
      <c r="I13" s="203"/>
      <c r="J13" s="203"/>
      <c r="K13" s="180"/>
      <c r="L13" s="203"/>
      <c r="M13" s="213"/>
      <c r="N13" s="213"/>
      <c r="O13" s="213"/>
    </row>
    <row r="14" spans="1:15" s="11" customFormat="1">
      <c r="A14" s="41">
        <f>1+A13</f>
        <v>2</v>
      </c>
      <c r="B14" s="64" t="s">
        <v>130</v>
      </c>
      <c r="C14" s="64" t="s">
        <v>132</v>
      </c>
      <c r="D14" s="43" t="s">
        <v>25</v>
      </c>
      <c r="E14" s="65" t="str">
        <f>+VLOOKUP(B14,'[1]NSE Listed companies'!$D$2:$H$1842,5,0)</f>
        <v>SOFTWARE</v>
      </c>
      <c r="F14" s="115">
        <v>1765</v>
      </c>
      <c r="G14" s="116">
        <v>14.6521475</v>
      </c>
      <c r="H14" s="37">
        <f>+(G14/$G$72)*100</f>
        <v>7.9001535056300325</v>
      </c>
      <c r="I14" s="203"/>
      <c r="J14" s="203"/>
      <c r="K14" s="180"/>
      <c r="L14" s="203"/>
      <c r="M14" s="213"/>
      <c r="N14" s="213"/>
      <c r="O14" s="213"/>
    </row>
    <row r="15" spans="1:15" s="11" customFormat="1">
      <c r="A15" s="41">
        <f t="shared" ref="A15:A26" si="0">1+A14</f>
        <v>3</v>
      </c>
      <c r="B15" s="64" t="s">
        <v>169</v>
      </c>
      <c r="C15" s="64" t="s">
        <v>173</v>
      </c>
      <c r="D15" s="43" t="s">
        <v>25</v>
      </c>
      <c r="E15" s="65" t="str">
        <f>+VLOOKUP(B15,'[1]NSE Listed companies'!$D$2:$H$1842,5,0)</f>
        <v>PETROLEUM PRODUCTS</v>
      </c>
      <c r="F15" s="115">
        <v>620</v>
      </c>
      <c r="G15" s="116">
        <v>13.852969999999999</v>
      </c>
      <c r="H15" s="37">
        <f t="shared" ref="H15:H26" si="1">+(G15/$G$72)*100</f>
        <v>7.4692525112027202</v>
      </c>
      <c r="I15" s="203"/>
      <c r="J15" s="203"/>
      <c r="K15" s="180"/>
      <c r="L15" s="203"/>
      <c r="M15" s="213"/>
      <c r="N15" s="213"/>
      <c r="O15" s="213"/>
    </row>
    <row r="16" spans="1:15" s="11" customFormat="1">
      <c r="A16" s="41">
        <f t="shared" si="0"/>
        <v>4</v>
      </c>
      <c r="B16" s="64" t="s">
        <v>227</v>
      </c>
      <c r="C16" s="64" t="s">
        <v>237</v>
      </c>
      <c r="D16" s="43" t="s">
        <v>25</v>
      </c>
      <c r="E16" s="65" t="str">
        <f>+VLOOKUP(B16,'[1]NSE Listed companies'!$D$2:$H$1842,5,0)</f>
        <v>CONSUMER NON DURABLES</v>
      </c>
      <c r="F16" s="115">
        <v>1430</v>
      </c>
      <c r="G16" s="116">
        <v>13.718705</v>
      </c>
      <c r="H16" s="37">
        <f t="shared" si="1"/>
        <v>7.3968594295446621</v>
      </c>
      <c r="I16" s="203"/>
      <c r="J16" s="203"/>
      <c r="K16" s="180"/>
      <c r="L16" s="203"/>
      <c r="M16" s="213"/>
      <c r="N16" s="213"/>
      <c r="O16" s="213"/>
    </row>
    <row r="17" spans="1:92" s="11" customFormat="1">
      <c r="A17" s="41">
        <f t="shared" si="0"/>
        <v>5</v>
      </c>
      <c r="B17" s="64" t="s">
        <v>115</v>
      </c>
      <c r="C17" s="64" t="s">
        <v>119</v>
      </c>
      <c r="D17" s="43" t="s">
        <v>25</v>
      </c>
      <c r="E17" s="65" t="str">
        <f>+VLOOKUP(B17,'[1]NSE Listed companies'!$D$2:$H$1842,5,0)</f>
        <v>PHARMACEUTICALS</v>
      </c>
      <c r="F17" s="115">
        <v>1820</v>
      </c>
      <c r="G17" s="116">
        <v>13.09581</v>
      </c>
      <c r="H17" s="37">
        <f t="shared" si="1"/>
        <v>7.0610065371349036</v>
      </c>
      <c r="I17" s="203"/>
      <c r="J17" s="203"/>
      <c r="K17" s="180"/>
      <c r="L17" s="203"/>
      <c r="M17" s="213"/>
      <c r="N17" s="213"/>
      <c r="O17" s="213"/>
    </row>
    <row r="18" spans="1:92">
      <c r="A18" s="41">
        <f t="shared" si="0"/>
        <v>6</v>
      </c>
      <c r="B18" s="64" t="s">
        <v>210</v>
      </c>
      <c r="C18" s="64" t="s">
        <v>218</v>
      </c>
      <c r="D18" s="43" t="s">
        <v>25</v>
      </c>
      <c r="E18" s="65" t="str">
        <f>+VLOOKUP(B18,'[1]NSE Listed companies'!$D$2:$H$1842,5,0)</f>
        <v>CONSUMER NON DURABLES</v>
      </c>
      <c r="F18" s="115">
        <v>2400</v>
      </c>
      <c r="G18" s="116">
        <v>12.3804</v>
      </c>
      <c r="H18" s="37">
        <f t="shared" si="1"/>
        <v>6.6752713526192693</v>
      </c>
      <c r="I18" s="203"/>
      <c r="J18" s="203"/>
      <c r="K18" s="180"/>
      <c r="L18" s="203"/>
      <c r="M18" s="213"/>
      <c r="N18" s="213"/>
      <c r="O18" s="213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</row>
    <row r="19" spans="1:92" s="11" customFormat="1">
      <c r="A19" s="41">
        <f t="shared" si="0"/>
        <v>7</v>
      </c>
      <c r="B19" s="64" t="s">
        <v>208</v>
      </c>
      <c r="C19" s="64" t="s">
        <v>216</v>
      </c>
      <c r="D19" s="43" t="s">
        <v>25</v>
      </c>
      <c r="E19" s="65" t="str">
        <f>+VLOOKUP(B19,'[1]NSE Listed companies'!$D$2:$H$1842,5,0)</f>
        <v>TELECOM - SERVICES</v>
      </c>
      <c r="F19" s="115">
        <v>2800</v>
      </c>
      <c r="G19" s="116">
        <v>11.7866</v>
      </c>
      <c r="H19" s="37">
        <f t="shared" si="1"/>
        <v>6.3551059194195885</v>
      </c>
      <c r="I19" s="203"/>
      <c r="J19" s="203"/>
      <c r="K19" s="180"/>
      <c r="L19" s="203"/>
      <c r="M19" s="213"/>
      <c r="N19" s="213"/>
      <c r="O19" s="213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92" s="11" customFormat="1">
      <c r="A20" s="41">
        <f t="shared" si="0"/>
        <v>8</v>
      </c>
      <c r="B20" s="64" t="s">
        <v>127</v>
      </c>
      <c r="C20" s="64" t="s">
        <v>133</v>
      </c>
      <c r="D20" s="43" t="s">
        <v>25</v>
      </c>
      <c r="E20" s="65" t="str">
        <f>+VLOOKUP(B20,'[1]NSE Listed companies'!$D$2:$H$1842,5,0)</f>
        <v>CONSUMER NON DURABLES</v>
      </c>
      <c r="F20" s="115">
        <v>1970</v>
      </c>
      <c r="G20" s="116">
        <v>10.057835000000001</v>
      </c>
      <c r="H20" s="37">
        <f t="shared" si="1"/>
        <v>5.4229893900739423</v>
      </c>
      <c r="I20" s="203"/>
      <c r="J20" s="203"/>
      <c r="K20" s="180"/>
      <c r="L20" s="203"/>
      <c r="M20" s="213"/>
      <c r="N20" s="213"/>
      <c r="O20" s="213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92" s="11" customFormat="1">
      <c r="A21" s="41">
        <f t="shared" si="0"/>
        <v>9</v>
      </c>
      <c r="B21" s="64" t="s">
        <v>149</v>
      </c>
      <c r="C21" s="64" t="s">
        <v>154</v>
      </c>
      <c r="D21" s="43" t="s">
        <v>25</v>
      </c>
      <c r="E21" s="65" t="str">
        <f>+VLOOKUP(B21,'[1]NSE Listed companies'!$D$2:$H$1842,5,0)</f>
        <v>PESTICIDES</v>
      </c>
      <c r="F21" s="115">
        <v>1930</v>
      </c>
      <c r="G21" s="116">
        <v>9.7059700000000007</v>
      </c>
      <c r="H21" s="37">
        <f t="shared" si="1"/>
        <v>5.2332706124504904</v>
      </c>
      <c r="I21" s="203"/>
      <c r="J21" s="203"/>
      <c r="K21" s="180"/>
      <c r="L21" s="203"/>
      <c r="M21" s="213"/>
      <c r="N21" s="213"/>
      <c r="O21" s="213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92" s="11" customFormat="1">
      <c r="A22" s="41">
        <f t="shared" si="0"/>
        <v>10</v>
      </c>
      <c r="B22" s="64" t="s">
        <v>143</v>
      </c>
      <c r="C22" s="64" t="s">
        <v>144</v>
      </c>
      <c r="D22" s="43" t="s">
        <v>25</v>
      </c>
      <c r="E22" s="65" t="str">
        <f>+VLOOKUP(B22,'[1]NSE Listed companies'!$D$2:$H$1842,5,0)</f>
        <v>PESTICIDES</v>
      </c>
      <c r="F22" s="115">
        <v>105</v>
      </c>
      <c r="G22" s="116">
        <v>9.5067000000000004</v>
      </c>
      <c r="H22" s="37">
        <f t="shared" si="1"/>
        <v>5.1258280966645353</v>
      </c>
      <c r="I22" s="203"/>
      <c r="J22" s="203"/>
      <c r="K22" s="180"/>
      <c r="L22" s="203"/>
      <c r="M22" s="213"/>
      <c r="N22" s="213"/>
      <c r="O22" s="213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92" s="11" customFormat="1">
      <c r="A23" s="41">
        <f t="shared" si="0"/>
        <v>11</v>
      </c>
      <c r="B23" s="64" t="s">
        <v>151</v>
      </c>
      <c r="C23" s="64" t="s">
        <v>152</v>
      </c>
      <c r="D23" s="43" t="s">
        <v>25</v>
      </c>
      <c r="E23" s="65" t="str">
        <f>+VLOOKUP(B23,'[1]NSE Listed companies'!$D$2:$H$1842,5,0)</f>
        <v>FINANCE</v>
      </c>
      <c r="F23" s="115">
        <v>49300</v>
      </c>
      <c r="G23" s="116">
        <v>8.8740000000000006</v>
      </c>
      <c r="H23" s="37">
        <f t="shared" si="1"/>
        <v>4.7846885385886893</v>
      </c>
      <c r="I23" s="203"/>
      <c r="J23" s="203"/>
      <c r="K23" s="180"/>
      <c r="L23" s="203"/>
      <c r="M23" s="213"/>
      <c r="N23" s="213"/>
      <c r="O23" s="213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92" s="11" customFormat="1">
      <c r="A24" s="41">
        <f t="shared" si="0"/>
        <v>12</v>
      </c>
      <c r="B24" s="64" t="s">
        <v>158</v>
      </c>
      <c r="C24" s="64" t="s">
        <v>161</v>
      </c>
      <c r="D24" s="43" t="s">
        <v>25</v>
      </c>
      <c r="E24" s="65" t="str">
        <f>+VLOOKUP(B24,'[1]NSE Listed companies'!$D$2:$H$1842,5,0)</f>
        <v>INDUSTRIAL PRODUCTS</v>
      </c>
      <c r="F24" s="115">
        <v>2730</v>
      </c>
      <c r="G24" s="116">
        <v>8.5489949999999997</v>
      </c>
      <c r="H24" s="37">
        <f t="shared" si="1"/>
        <v>4.6094521515609648</v>
      </c>
      <c r="I24" s="203"/>
      <c r="J24" s="203"/>
      <c r="K24" s="180"/>
      <c r="L24" s="203"/>
      <c r="M24" s="213"/>
      <c r="N24" s="213"/>
      <c r="O24" s="213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92" s="11" customFormat="1">
      <c r="A25" s="41">
        <f t="shared" si="0"/>
        <v>13</v>
      </c>
      <c r="B25" s="64" t="s">
        <v>263</v>
      </c>
      <c r="C25" s="64" t="s">
        <v>265</v>
      </c>
      <c r="D25" s="43" t="s">
        <v>25</v>
      </c>
      <c r="E25" s="65" t="str">
        <f>+VLOOKUP(B25,'[1]NSE Listed companies'!$D$2:$H$1842,5,0)</f>
        <v>CONSUMER NON DURABLES</v>
      </c>
      <c r="F25" s="115">
        <v>4800</v>
      </c>
      <c r="G25" s="116">
        <v>8.2416</v>
      </c>
      <c r="H25" s="37">
        <f t="shared" si="1"/>
        <v>4.4437107346892653</v>
      </c>
      <c r="I25" s="203"/>
      <c r="J25" s="203"/>
      <c r="K25" s="180"/>
      <c r="L25" s="203"/>
      <c r="M25" s="213"/>
      <c r="N25" s="213"/>
      <c r="O25" s="213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</row>
    <row r="26" spans="1:92" s="11" customFormat="1">
      <c r="A26" s="41">
        <f t="shared" si="0"/>
        <v>14</v>
      </c>
      <c r="B26" s="64" t="s">
        <v>209</v>
      </c>
      <c r="C26" s="64" t="s">
        <v>217</v>
      </c>
      <c r="D26" s="43" t="s">
        <v>25</v>
      </c>
      <c r="E26" s="65" t="str">
        <f>+VLOOKUP(B26,'[1]NSE Listed companies'!$D$2:$H$1842,5,0)</f>
        <v>TRADING</v>
      </c>
      <c r="F26" s="115">
        <v>2525</v>
      </c>
      <c r="G26" s="116">
        <v>7.5017750000000003</v>
      </c>
      <c r="H26" s="37">
        <f t="shared" si="1"/>
        <v>4.0448114561157498</v>
      </c>
      <c r="I26" s="203"/>
      <c r="J26" s="203"/>
      <c r="K26" s="180"/>
      <c r="L26" s="203"/>
      <c r="M26" s="213"/>
      <c r="N26" s="213"/>
      <c r="O26" s="213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</row>
    <row r="27" spans="1:92" s="11" customFormat="1">
      <c r="A27" s="41">
        <f t="shared" ref="A27:A32" si="2">1+A26</f>
        <v>15</v>
      </c>
      <c r="B27" s="64" t="s">
        <v>250</v>
      </c>
      <c r="C27" s="64" t="s">
        <v>254</v>
      </c>
      <c r="D27" s="43" t="s">
        <v>24</v>
      </c>
      <c r="E27" s="65" t="str">
        <f>+VLOOKUP(B27,'[1]NSE Listed companies'!$D$2:$H$1842,5,0)</f>
        <v>TEXTILE PRODUCTS</v>
      </c>
      <c r="F27" s="115">
        <v>100000</v>
      </c>
      <c r="G27" s="116">
        <v>6.7</v>
      </c>
      <c r="H27" s="37">
        <f t="shared" ref="H27:H32" si="3">+(G27/$G$72)*100</f>
        <v>3.6125099401109098</v>
      </c>
      <c r="I27" s="203"/>
      <c r="J27" s="203"/>
      <c r="K27" s="180"/>
      <c r="L27" s="203"/>
      <c r="M27" s="213"/>
      <c r="N27" s="213"/>
      <c r="O27" s="213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</row>
    <row r="28" spans="1:92" s="11" customFormat="1">
      <c r="A28" s="41">
        <f t="shared" si="2"/>
        <v>16</v>
      </c>
      <c r="B28" s="64" t="s">
        <v>128</v>
      </c>
      <c r="C28" s="64" t="s">
        <v>131</v>
      </c>
      <c r="D28" s="43" t="s">
        <v>24</v>
      </c>
      <c r="E28" s="65" t="str">
        <f>+VLOOKUP(B28,'[1]NSE Listed companies'!$D$2:$H$1842,5,0)</f>
        <v>PHARMACEUTICALS</v>
      </c>
      <c r="F28" s="115">
        <v>1250</v>
      </c>
      <c r="G28" s="116">
        <v>6.2556250000000002</v>
      </c>
      <c r="H28" s="37">
        <f t="shared" si="3"/>
        <v>3.3729115662845239</v>
      </c>
      <c r="I28" s="203"/>
      <c r="J28" s="203"/>
      <c r="K28" s="180"/>
      <c r="L28" s="203"/>
      <c r="M28" s="213"/>
      <c r="N28" s="213"/>
      <c r="O28" s="213"/>
    </row>
    <row r="29" spans="1:92" s="11" customFormat="1">
      <c r="A29" s="41">
        <f t="shared" si="2"/>
        <v>17</v>
      </c>
      <c r="B29" s="64" t="s">
        <v>159</v>
      </c>
      <c r="C29" s="64" t="s">
        <v>162</v>
      </c>
      <c r="D29" s="43" t="s">
        <v>24</v>
      </c>
      <c r="E29" s="65" t="str">
        <f>+VLOOKUP(B29,'[1]NSE Listed companies'!$D$2:$H$1842,5,0)</f>
        <v>CHEMICALS</v>
      </c>
      <c r="F29" s="115">
        <v>3400</v>
      </c>
      <c r="G29" s="116">
        <v>5.1833</v>
      </c>
      <c r="H29" s="37">
        <f t="shared" si="3"/>
        <v>2.7947347421756539</v>
      </c>
      <c r="I29" s="203"/>
      <c r="J29" s="203"/>
      <c r="K29" s="180"/>
      <c r="L29" s="203"/>
      <c r="M29" s="213"/>
      <c r="N29" s="213"/>
      <c r="O29" s="213"/>
    </row>
    <row r="30" spans="1:92" s="11" customFormat="1">
      <c r="A30" s="41">
        <f t="shared" si="2"/>
        <v>18</v>
      </c>
      <c r="B30" s="64" t="s">
        <v>212</v>
      </c>
      <c r="C30" s="64" t="s">
        <v>220</v>
      </c>
      <c r="D30" s="43" t="s">
        <v>25</v>
      </c>
      <c r="E30" s="65" t="str">
        <f>+VLOOKUP(B30,'[1]NSE Listed companies'!$D$2:$H$1842,5,0)</f>
        <v>CHEMICALS</v>
      </c>
      <c r="F30" s="115">
        <v>630</v>
      </c>
      <c r="G30" s="116">
        <v>4.8957300000000004</v>
      </c>
      <c r="H30" s="37">
        <f t="shared" si="3"/>
        <v>2.6396825804625648</v>
      </c>
      <c r="I30" s="203"/>
      <c r="J30" s="203"/>
      <c r="K30" s="180"/>
      <c r="L30" s="203"/>
      <c r="M30" s="213"/>
      <c r="N30" s="213"/>
      <c r="O30" s="213"/>
    </row>
    <row r="31" spans="1:92" s="11" customFormat="1">
      <c r="A31" s="41">
        <f t="shared" si="2"/>
        <v>19</v>
      </c>
      <c r="B31" s="64" t="s">
        <v>214</v>
      </c>
      <c r="C31" s="64" t="s">
        <v>222</v>
      </c>
      <c r="D31" s="43" t="s">
        <v>25</v>
      </c>
      <c r="E31" s="65" t="str">
        <f>+VLOOKUP(B31,'[1]NSE Listed companies'!$D$2:$H$1842,5,0)</f>
        <v>CONSUMER DURABLES</v>
      </c>
      <c r="F31" s="115">
        <v>1400</v>
      </c>
      <c r="G31" s="116">
        <v>4.0929000000000002</v>
      </c>
      <c r="H31" s="37">
        <f t="shared" si="3"/>
        <v>2.2068122289373049</v>
      </c>
      <c r="I31" s="203"/>
      <c r="J31" s="203"/>
      <c r="K31" s="180"/>
      <c r="L31" s="203"/>
      <c r="M31" s="213"/>
      <c r="N31" s="213"/>
      <c r="O31" s="213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</row>
    <row r="32" spans="1:92" s="11" customFormat="1">
      <c r="A32" s="41">
        <f t="shared" si="2"/>
        <v>20</v>
      </c>
      <c r="B32" s="64" t="s">
        <v>215</v>
      </c>
      <c r="C32" s="64" t="s">
        <v>223</v>
      </c>
      <c r="D32" s="43" t="s">
        <v>25</v>
      </c>
      <c r="E32" s="65" t="s">
        <v>268</v>
      </c>
      <c r="F32" s="115">
        <v>510</v>
      </c>
      <c r="G32" s="116">
        <v>8.6699999999999999E-2</v>
      </c>
      <c r="H32" s="37">
        <f t="shared" si="3"/>
        <v>4.6746956986211327E-2</v>
      </c>
      <c r="I32" s="203"/>
      <c r="J32" s="203"/>
      <c r="K32" s="180"/>
      <c r="L32" s="203"/>
      <c r="M32" s="213"/>
      <c r="N32" s="213"/>
      <c r="O32" s="213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</row>
    <row r="33" spans="1:12">
      <c r="A33" s="41"/>
      <c r="B33" s="64"/>
      <c r="C33" s="64"/>
      <c r="D33" s="43"/>
      <c r="E33" s="65"/>
      <c r="F33" s="115"/>
      <c r="G33" s="116"/>
      <c r="H33" s="37"/>
      <c r="L33" s="153"/>
    </row>
    <row r="34" spans="1:12" s="11" customFormat="1">
      <c r="A34" s="119"/>
      <c r="B34" s="120"/>
      <c r="C34" s="43" t="s">
        <v>139</v>
      </c>
      <c r="D34" s="88"/>
      <c r="E34" s="121"/>
      <c r="F34" s="262"/>
      <c r="G34" s="46">
        <f>SUM(G13:G33)</f>
        <v>184.29881749999998</v>
      </c>
      <c r="H34" s="292">
        <f>SUM(H13:H33)</f>
        <v>99.370344801408436</v>
      </c>
      <c r="I34" s="49"/>
      <c r="J34" s="49"/>
      <c r="K34" s="74"/>
    </row>
    <row r="35" spans="1:12" s="11" customFormat="1">
      <c r="A35" s="86"/>
      <c r="B35" s="70"/>
      <c r="C35" s="12"/>
      <c r="D35" s="19"/>
      <c r="E35" s="12"/>
      <c r="F35" s="14"/>
      <c r="G35" s="100"/>
      <c r="H35" s="123"/>
      <c r="I35" s="49"/>
      <c r="J35" s="49"/>
      <c r="K35" s="74"/>
    </row>
    <row r="36" spans="1:12" s="11" customFormat="1">
      <c r="A36" s="124"/>
      <c r="B36" s="70"/>
      <c r="C36" s="70" t="s">
        <v>9</v>
      </c>
      <c r="D36" s="125" t="s">
        <v>10</v>
      </c>
      <c r="E36" s="13" t="s">
        <v>10</v>
      </c>
      <c r="F36" s="126" t="s">
        <v>10</v>
      </c>
      <c r="G36" s="126" t="s">
        <v>10</v>
      </c>
      <c r="H36" s="291" t="s">
        <v>10</v>
      </c>
      <c r="I36" s="49"/>
      <c r="J36" s="49"/>
      <c r="K36" s="74"/>
    </row>
    <row r="37" spans="1:12" s="11" customFormat="1" ht="16.5" thickBot="1">
      <c r="A37" s="86"/>
      <c r="B37" s="42"/>
      <c r="C37" s="43" t="s">
        <v>139</v>
      </c>
      <c r="D37" s="19"/>
      <c r="E37" s="12"/>
      <c r="F37" s="14"/>
      <c r="G37" s="46">
        <f>SUM(G36)</f>
        <v>0</v>
      </c>
      <c r="H37" s="84">
        <f>SUM(H36)</f>
        <v>0</v>
      </c>
      <c r="I37" s="49"/>
      <c r="J37" s="49"/>
      <c r="K37" s="74"/>
    </row>
    <row r="38" spans="1:12" s="11" customFormat="1" ht="16.5" thickBot="1">
      <c r="A38" s="86"/>
      <c r="B38" s="70"/>
      <c r="C38" s="43" t="s">
        <v>12</v>
      </c>
      <c r="D38" s="19"/>
      <c r="E38" s="12"/>
      <c r="F38" s="14"/>
      <c r="G38" s="136">
        <f>+G34+G37</f>
        <v>184.29881749999998</v>
      </c>
      <c r="H38" s="136">
        <f>+H34+H37</f>
        <v>99.370344801408436</v>
      </c>
      <c r="I38" s="49"/>
      <c r="J38" s="49"/>
      <c r="K38" s="74"/>
    </row>
    <row r="39" spans="1:12" s="11" customFormat="1">
      <c r="A39" s="86"/>
      <c r="B39" s="70"/>
      <c r="C39" s="43"/>
      <c r="D39" s="19"/>
      <c r="E39" s="12"/>
      <c r="F39" s="14"/>
      <c r="G39" s="116"/>
      <c r="H39" s="37"/>
      <c r="I39" s="49"/>
      <c r="J39" s="49"/>
      <c r="K39" s="74"/>
    </row>
    <row r="40" spans="1:12" s="11" customFormat="1">
      <c r="A40" s="86"/>
      <c r="B40" s="70"/>
      <c r="C40" s="43" t="s">
        <v>136</v>
      </c>
      <c r="D40" s="19"/>
      <c r="E40" s="12"/>
      <c r="F40" s="14"/>
      <c r="G40" s="116"/>
      <c r="H40" s="37"/>
      <c r="I40" s="49"/>
      <c r="J40" s="49"/>
      <c r="K40" s="74"/>
    </row>
    <row r="41" spans="1:12" s="11" customFormat="1">
      <c r="A41" s="86"/>
      <c r="B41" s="70"/>
      <c r="C41" s="43" t="s">
        <v>137</v>
      </c>
      <c r="D41" s="125" t="s">
        <v>10</v>
      </c>
      <c r="E41" s="13" t="s">
        <v>10</v>
      </c>
      <c r="F41" s="126" t="s">
        <v>10</v>
      </c>
      <c r="G41" s="140" t="s">
        <v>10</v>
      </c>
      <c r="H41" s="265" t="s">
        <v>10</v>
      </c>
      <c r="I41" s="49"/>
      <c r="J41" s="49"/>
      <c r="K41" s="74"/>
    </row>
    <row r="42" spans="1:12" s="11" customFormat="1">
      <c r="A42" s="86"/>
      <c r="B42" s="70"/>
      <c r="C42" s="43"/>
      <c r="D42" s="19"/>
      <c r="E42" s="12"/>
      <c r="F42" s="14"/>
      <c r="G42" s="116"/>
      <c r="H42" s="15"/>
      <c r="I42" s="49"/>
      <c r="J42" s="49"/>
      <c r="K42" s="74"/>
    </row>
    <row r="43" spans="1:12" s="11" customFormat="1">
      <c r="A43" s="86"/>
      <c r="B43" s="70"/>
      <c r="C43" s="43" t="s">
        <v>139</v>
      </c>
      <c r="D43" s="19"/>
      <c r="E43" s="12"/>
      <c r="F43" s="69"/>
      <c r="G43" s="46">
        <f>SUM(G42:G42)</f>
        <v>0</v>
      </c>
      <c r="H43" s="84">
        <f>SUM(H42:H42)</f>
        <v>0</v>
      </c>
      <c r="I43" s="49"/>
      <c r="J43" s="49"/>
      <c r="K43" s="74"/>
    </row>
    <row r="44" spans="1:12" s="11" customFormat="1">
      <c r="A44" s="86"/>
      <c r="B44" s="70"/>
      <c r="C44" s="43" t="s">
        <v>138</v>
      </c>
      <c r="D44" s="125" t="s">
        <v>10</v>
      </c>
      <c r="E44" s="13" t="s">
        <v>10</v>
      </c>
      <c r="F44" s="126" t="s">
        <v>10</v>
      </c>
      <c r="G44" s="140" t="s">
        <v>10</v>
      </c>
      <c r="H44" s="265" t="s">
        <v>10</v>
      </c>
      <c r="I44" s="49"/>
      <c r="J44" s="49"/>
      <c r="K44" s="74"/>
    </row>
    <row r="45" spans="1:12" s="11" customFormat="1">
      <c r="A45" s="86"/>
      <c r="B45" s="70"/>
      <c r="C45" s="43"/>
      <c r="D45" s="125"/>
      <c r="E45" s="13"/>
      <c r="F45" s="126"/>
      <c r="G45" s="127"/>
      <c r="H45" s="128"/>
      <c r="I45" s="49"/>
      <c r="J45" s="49"/>
      <c r="K45" s="74"/>
    </row>
    <row r="46" spans="1:12" s="11" customFormat="1" ht="16.5" thickBot="1">
      <c r="A46" s="86"/>
      <c r="B46" s="70"/>
      <c r="C46" s="43" t="s">
        <v>139</v>
      </c>
      <c r="D46" s="125"/>
      <c r="E46" s="13"/>
      <c r="F46" s="126"/>
      <c r="G46" s="266">
        <f>SUM(G45)</f>
        <v>0</v>
      </c>
      <c r="H46" s="290">
        <f>SUM(H45)</f>
        <v>0</v>
      </c>
      <c r="I46" s="49"/>
      <c r="J46" s="49"/>
      <c r="K46" s="74"/>
    </row>
    <row r="47" spans="1:12" s="11" customFormat="1" ht="16.5" thickBot="1">
      <c r="A47" s="86"/>
      <c r="B47" s="70"/>
      <c r="C47" s="43" t="s">
        <v>12</v>
      </c>
      <c r="D47" s="125"/>
      <c r="E47" s="13"/>
      <c r="F47" s="126"/>
      <c r="G47" s="136">
        <f>+G43+G46</f>
        <v>0</v>
      </c>
      <c r="H47" s="136">
        <f>+H43+H46</f>
        <v>0</v>
      </c>
      <c r="I47" s="49"/>
      <c r="J47" s="49"/>
      <c r="K47" s="74"/>
    </row>
    <row r="48" spans="1:12" s="11" customFormat="1">
      <c r="A48" s="86"/>
      <c r="B48" s="70"/>
      <c r="C48" s="43"/>
      <c r="D48" s="19"/>
      <c r="E48" s="12"/>
      <c r="F48" s="14"/>
      <c r="G48" s="260"/>
      <c r="H48" s="37"/>
      <c r="I48" s="49"/>
      <c r="J48" s="49"/>
      <c r="K48" s="74"/>
    </row>
    <row r="49" spans="1:11" s="11" customFormat="1">
      <c r="A49" s="86"/>
      <c r="B49" s="42"/>
      <c r="C49" s="43" t="s">
        <v>5</v>
      </c>
      <c r="D49" s="71"/>
      <c r="E49" s="129"/>
      <c r="F49" s="126"/>
      <c r="G49" s="127"/>
      <c r="H49" s="131"/>
      <c r="I49" s="49"/>
      <c r="J49" s="49"/>
      <c r="K49" s="74"/>
    </row>
    <row r="50" spans="1:11" s="11" customFormat="1">
      <c r="A50" s="86"/>
      <c r="B50" s="42"/>
      <c r="C50" s="45" t="s">
        <v>11</v>
      </c>
      <c r="D50" s="71" t="s">
        <v>10</v>
      </c>
      <c r="E50" s="129" t="s">
        <v>10</v>
      </c>
      <c r="F50" s="126" t="s">
        <v>10</v>
      </c>
      <c r="G50" s="127" t="s">
        <v>10</v>
      </c>
      <c r="H50" s="131" t="s">
        <v>10</v>
      </c>
      <c r="I50" s="49"/>
      <c r="J50" s="49"/>
      <c r="K50" s="74"/>
    </row>
    <row r="51" spans="1:11" s="11" customFormat="1">
      <c r="A51" s="86"/>
      <c r="B51" s="42"/>
      <c r="C51" s="45"/>
      <c r="D51" s="71"/>
      <c r="E51" s="129"/>
      <c r="F51" s="126"/>
      <c r="G51" s="127"/>
      <c r="H51" s="131"/>
      <c r="I51" s="49"/>
      <c r="J51" s="49"/>
      <c r="K51" s="74"/>
    </row>
    <row r="52" spans="1:11" s="11" customFormat="1">
      <c r="A52" s="86"/>
      <c r="B52" s="42"/>
      <c r="C52" s="43" t="s">
        <v>139</v>
      </c>
      <c r="D52" s="71"/>
      <c r="E52" s="129"/>
      <c r="F52" s="126"/>
      <c r="G52" s="127">
        <f>SUM(G51)</f>
        <v>0</v>
      </c>
      <c r="H52" s="156">
        <f>SUM(H51)</f>
        <v>0</v>
      </c>
      <c r="I52" s="49"/>
      <c r="J52" s="49"/>
      <c r="K52" s="74"/>
    </row>
    <row r="53" spans="1:11" s="11" customFormat="1">
      <c r="A53" s="86"/>
      <c r="B53" s="42"/>
      <c r="C53" s="70" t="s">
        <v>13</v>
      </c>
      <c r="D53" s="71" t="s">
        <v>10</v>
      </c>
      <c r="E53" s="129" t="s">
        <v>10</v>
      </c>
      <c r="F53" s="126" t="s">
        <v>10</v>
      </c>
      <c r="G53" s="127" t="s">
        <v>10</v>
      </c>
      <c r="H53" s="131" t="s">
        <v>10</v>
      </c>
      <c r="I53" s="49"/>
      <c r="J53" s="49"/>
      <c r="K53" s="74"/>
    </row>
    <row r="54" spans="1:11" s="11" customFormat="1">
      <c r="A54" s="86"/>
      <c r="B54" s="42"/>
      <c r="C54" s="70"/>
      <c r="D54" s="71"/>
      <c r="E54" s="129"/>
      <c r="F54" s="126"/>
      <c r="G54" s="127"/>
      <c r="H54" s="131"/>
      <c r="I54" s="49"/>
      <c r="J54" s="49"/>
      <c r="K54" s="74"/>
    </row>
    <row r="55" spans="1:11" s="11" customFormat="1">
      <c r="A55" s="86"/>
      <c r="B55" s="42"/>
      <c r="C55" s="43" t="s">
        <v>139</v>
      </c>
      <c r="D55" s="71"/>
      <c r="E55" s="129"/>
      <c r="F55" s="126"/>
      <c r="G55" s="127">
        <f>SUM(G54)</f>
        <v>0</v>
      </c>
      <c r="H55" s="156">
        <f>SUM(H54)</f>
        <v>0</v>
      </c>
      <c r="I55" s="49"/>
      <c r="J55" s="49"/>
      <c r="K55" s="74"/>
    </row>
    <row r="56" spans="1:11" s="11" customFormat="1">
      <c r="A56" s="86"/>
      <c r="B56" s="42"/>
      <c r="C56" s="43" t="s">
        <v>14</v>
      </c>
      <c r="D56" s="71" t="s">
        <v>10</v>
      </c>
      <c r="E56" s="129" t="s">
        <v>10</v>
      </c>
      <c r="F56" s="126" t="s">
        <v>10</v>
      </c>
      <c r="G56" s="127" t="s">
        <v>10</v>
      </c>
      <c r="H56" s="131" t="s">
        <v>10</v>
      </c>
      <c r="I56" s="49"/>
      <c r="J56" s="49"/>
      <c r="K56" s="74"/>
    </row>
    <row r="57" spans="1:11" s="11" customFormat="1">
      <c r="A57" s="86"/>
      <c r="B57" s="42"/>
      <c r="C57" s="43"/>
      <c r="D57" s="71"/>
      <c r="E57" s="129"/>
      <c r="F57" s="126"/>
      <c r="G57" s="127"/>
      <c r="H57" s="131"/>
      <c r="I57" s="49"/>
      <c r="J57" s="49"/>
      <c r="K57" s="74"/>
    </row>
    <row r="58" spans="1:11" s="11" customFormat="1" ht="16.5" thickBot="1">
      <c r="A58" s="86"/>
      <c r="B58" s="42"/>
      <c r="C58" s="43" t="s">
        <v>139</v>
      </c>
      <c r="D58" s="19"/>
      <c r="E58" s="72"/>
      <c r="F58" s="133"/>
      <c r="G58" s="127">
        <f>SUM(G57)</f>
        <v>0</v>
      </c>
      <c r="H58" s="156">
        <f>SUM(H57)</f>
        <v>0</v>
      </c>
      <c r="I58" s="49"/>
      <c r="J58" s="49"/>
      <c r="K58" s="74"/>
    </row>
    <row r="59" spans="1:11" s="11" customFormat="1" ht="16.5" thickBot="1">
      <c r="A59" s="86"/>
      <c r="B59" s="42"/>
      <c r="C59" s="43" t="s">
        <v>12</v>
      </c>
      <c r="D59" s="19"/>
      <c r="E59" s="72"/>
      <c r="F59" s="133"/>
      <c r="G59" s="136">
        <f>+G58+G55+G52</f>
        <v>0</v>
      </c>
      <c r="H59" s="136">
        <f>SUM(H51:H58)</f>
        <v>0</v>
      </c>
      <c r="I59" s="49"/>
      <c r="J59" s="49"/>
      <c r="K59" s="74"/>
    </row>
    <row r="60" spans="1:11" s="11" customFormat="1">
      <c r="A60" s="86"/>
      <c r="B60" s="42"/>
      <c r="C60" s="43"/>
      <c r="D60" s="19"/>
      <c r="E60" s="72"/>
      <c r="F60" s="133"/>
      <c r="G60" s="132"/>
      <c r="H60" s="267"/>
      <c r="I60" s="49"/>
      <c r="J60" s="49"/>
      <c r="K60" s="74"/>
    </row>
    <row r="61" spans="1:11" s="11" customFormat="1">
      <c r="A61" s="86"/>
      <c r="B61" s="42"/>
      <c r="C61" s="43" t="s">
        <v>15</v>
      </c>
      <c r="D61" s="71"/>
      <c r="E61" s="129"/>
      <c r="F61" s="126"/>
      <c r="G61" s="127"/>
      <c r="H61" s="131"/>
      <c r="I61" s="49"/>
      <c r="J61" s="49"/>
      <c r="K61" s="74"/>
    </row>
    <row r="62" spans="1:11" s="11" customFormat="1">
      <c r="A62" s="86"/>
      <c r="B62" s="42"/>
      <c r="C62" s="43" t="s">
        <v>89</v>
      </c>
      <c r="D62" s="71" t="s">
        <v>10</v>
      </c>
      <c r="E62" s="129" t="s">
        <v>10</v>
      </c>
      <c r="F62" s="126" t="s">
        <v>10</v>
      </c>
      <c r="G62" s="127" t="s">
        <v>10</v>
      </c>
      <c r="H62" s="131" t="s">
        <v>10</v>
      </c>
      <c r="I62" s="49"/>
      <c r="J62" s="49"/>
      <c r="K62" s="74"/>
    </row>
    <row r="63" spans="1:11" s="11" customFormat="1" ht="16.5" thickBot="1">
      <c r="A63" s="86"/>
      <c r="B63" s="42"/>
      <c r="C63" s="43"/>
      <c r="D63" s="19"/>
      <c r="E63" s="72"/>
      <c r="F63" s="133"/>
      <c r="G63" s="132"/>
      <c r="H63" s="267"/>
      <c r="I63" s="49"/>
      <c r="J63" s="49"/>
      <c r="K63" s="74"/>
    </row>
    <row r="64" spans="1:11" s="11" customFormat="1" ht="16.5" thickBot="1">
      <c r="A64" s="86"/>
      <c r="B64" s="42"/>
      <c r="C64" s="43" t="s">
        <v>12</v>
      </c>
      <c r="D64" s="19"/>
      <c r="E64" s="72"/>
      <c r="F64" s="133"/>
      <c r="G64" s="136">
        <f>SUM(G63)</f>
        <v>0</v>
      </c>
      <c r="H64" s="136">
        <f>SUM(H63)</f>
        <v>0</v>
      </c>
      <c r="I64" s="49"/>
      <c r="J64" s="49"/>
      <c r="K64" s="74"/>
    </row>
    <row r="65" spans="1:38" s="11" customFormat="1">
      <c r="A65" s="86"/>
      <c r="B65" s="42"/>
      <c r="C65" s="43" t="s">
        <v>16</v>
      </c>
      <c r="D65" s="19"/>
      <c r="E65" s="72"/>
      <c r="F65" s="133"/>
      <c r="G65" s="46"/>
      <c r="H65" s="248"/>
      <c r="I65" s="49"/>
      <c r="J65" s="49"/>
      <c r="K65" s="74"/>
    </row>
    <row r="66" spans="1:38" s="11" customFormat="1">
      <c r="A66" s="86"/>
      <c r="B66" s="42"/>
      <c r="C66" s="43" t="s">
        <v>140</v>
      </c>
      <c r="D66" s="71"/>
      <c r="E66" s="129"/>
      <c r="F66" s="126"/>
      <c r="G66" s="127"/>
      <c r="H66" s="131"/>
      <c r="I66" s="49"/>
      <c r="J66" s="49"/>
      <c r="K66" s="74"/>
    </row>
    <row r="67" spans="1:38" s="11" customFormat="1">
      <c r="A67" s="86">
        <f>+A32+1</f>
        <v>21</v>
      </c>
      <c r="B67" s="64" t="s">
        <v>224</v>
      </c>
      <c r="C67" s="43" t="s">
        <v>225</v>
      </c>
      <c r="D67" s="19"/>
      <c r="E67" s="72"/>
      <c r="F67" s="283">
        <v>58.2</v>
      </c>
      <c r="G67" s="130">
        <v>5.82</v>
      </c>
      <c r="H67" s="134">
        <f>(G67/$G$72)*100</f>
        <v>3.1380310226038053</v>
      </c>
      <c r="I67" s="49"/>
      <c r="J67" s="49"/>
      <c r="K67" s="74"/>
    </row>
    <row r="68" spans="1:38" s="11" customFormat="1">
      <c r="A68" s="86"/>
      <c r="B68" s="42"/>
      <c r="C68" s="43"/>
      <c r="D68" s="19"/>
      <c r="E68" s="72"/>
      <c r="F68" s="283"/>
      <c r="G68" s="130"/>
      <c r="H68" s="248"/>
      <c r="I68" s="49"/>
      <c r="J68" s="49"/>
      <c r="K68" s="74"/>
    </row>
    <row r="69" spans="1:38" s="11" customFormat="1">
      <c r="A69" s="86"/>
      <c r="B69" s="42"/>
      <c r="C69" s="43" t="s">
        <v>100</v>
      </c>
      <c r="D69" s="19"/>
      <c r="E69" s="135"/>
      <c r="F69" s="69"/>
      <c r="G69" s="249">
        <f>G72-G38-G47-G59-G67-G64</f>
        <v>-4.652199799999984</v>
      </c>
      <c r="H69" s="134">
        <f>(G69/$G$72)*100</f>
        <v>-2.5083758240122283</v>
      </c>
      <c r="I69" s="49"/>
      <c r="J69" s="49"/>
      <c r="K69" s="74"/>
    </row>
    <row r="70" spans="1:38" s="11" customFormat="1" ht="16.5" thickBot="1">
      <c r="A70" s="86"/>
      <c r="B70" s="42"/>
      <c r="C70" s="43"/>
      <c r="D70" s="19"/>
      <c r="E70" s="135"/>
      <c r="F70" s="69"/>
      <c r="G70" s="249"/>
      <c r="H70" s="134"/>
      <c r="I70" s="49"/>
      <c r="J70" s="49"/>
      <c r="K70" s="74"/>
    </row>
    <row r="71" spans="1:38" s="11" customFormat="1" ht="16.5" thickBot="1">
      <c r="A71" s="86"/>
      <c r="B71" s="42"/>
      <c r="C71" s="43" t="s">
        <v>12</v>
      </c>
      <c r="D71" s="19"/>
      <c r="E71" s="135"/>
      <c r="F71" s="69"/>
      <c r="G71" s="136">
        <f>+G69+G67</f>
        <v>1.1678002000000163</v>
      </c>
      <c r="H71" s="136">
        <f>+H69+H67</f>
        <v>0.62965519859157704</v>
      </c>
      <c r="I71" s="49"/>
      <c r="J71" s="49"/>
      <c r="K71" s="74"/>
    </row>
    <row r="72" spans="1:38" ht="16.5" thickBot="1">
      <c r="A72" s="243"/>
      <c r="B72" s="244"/>
      <c r="C72" s="245" t="s">
        <v>17</v>
      </c>
      <c r="D72" s="245"/>
      <c r="E72" s="246"/>
      <c r="F72" s="247"/>
      <c r="G72" s="136">
        <v>185.4666177</v>
      </c>
      <c r="H72" s="122">
        <f>+H38+H47+H59+H64+H71</f>
        <v>100.00000000000001</v>
      </c>
    </row>
    <row r="73" spans="1:38">
      <c r="J73" s="79"/>
    </row>
    <row r="74" spans="1:38" s="274" customFormat="1">
      <c r="A74" s="268"/>
      <c r="B74" s="268"/>
      <c r="C74" s="304"/>
      <c r="D74" s="269"/>
      <c r="E74" s="296"/>
      <c r="F74" s="305"/>
      <c r="G74" s="286"/>
      <c r="H74" s="286"/>
      <c r="I74" s="275"/>
      <c r="J74" s="275"/>
      <c r="K74" s="287"/>
    </row>
    <row r="75" spans="1:38" s="11" customFormat="1">
      <c r="A75" s="34"/>
      <c r="B75" s="34"/>
      <c r="C75" s="35"/>
      <c r="D75" s="24"/>
      <c r="E75" s="2"/>
      <c r="F75" s="53"/>
      <c r="G75" s="48"/>
      <c r="H75" s="48"/>
      <c r="I75" s="49"/>
      <c r="J75" s="49"/>
      <c r="K75" s="92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</row>
    <row r="76" spans="1:38" s="11" customFormat="1" ht="18.75">
      <c r="A76" s="81"/>
      <c r="B76" s="50"/>
      <c r="C76" s="215" t="s">
        <v>18</v>
      </c>
      <c r="D76" s="24"/>
      <c r="E76" s="2"/>
      <c r="F76" s="53"/>
      <c r="G76" s="48"/>
      <c r="H76" s="48"/>
      <c r="I76" s="49"/>
      <c r="J76" s="49"/>
      <c r="K76" s="80"/>
    </row>
    <row r="77" spans="1:38" s="11" customFormat="1" ht="18.75">
      <c r="A77" s="34"/>
      <c r="B77" s="50"/>
      <c r="C77" s="215"/>
      <c r="D77" s="24"/>
      <c r="E77" s="2"/>
      <c r="F77" s="53"/>
      <c r="G77" s="48"/>
      <c r="H77" s="48"/>
      <c r="I77" s="49"/>
      <c r="J77" s="49"/>
      <c r="K77" s="29"/>
    </row>
    <row r="78" spans="1:38" s="11" customFormat="1" ht="31.5" customHeight="1">
      <c r="A78" s="34"/>
      <c r="B78" s="50">
        <v>1</v>
      </c>
      <c r="C78" s="215" t="s">
        <v>19</v>
      </c>
      <c r="D78" s="24"/>
      <c r="E78" s="2"/>
      <c r="F78" s="53"/>
      <c r="G78" s="48"/>
      <c r="H78" s="48"/>
      <c r="I78" s="49"/>
      <c r="J78" s="49"/>
      <c r="K78" s="29"/>
    </row>
    <row r="79" spans="1:38" s="11" customFormat="1" ht="18.75">
      <c r="A79" s="34"/>
      <c r="B79" s="50">
        <v>2</v>
      </c>
      <c r="C79" s="215" t="s">
        <v>20</v>
      </c>
      <c r="D79" s="24"/>
      <c r="E79" s="2"/>
      <c r="F79" s="53"/>
      <c r="G79" s="48"/>
      <c r="H79" s="48"/>
      <c r="I79" s="49"/>
      <c r="J79" s="49"/>
      <c r="K79" s="29"/>
    </row>
    <row r="80" spans="1:38" s="11" customFormat="1" ht="18.75">
      <c r="A80" s="34"/>
      <c r="B80" s="50">
        <v>3</v>
      </c>
      <c r="C80" s="223" t="s">
        <v>308</v>
      </c>
      <c r="D80" s="24"/>
      <c r="E80" s="2"/>
      <c r="F80" s="53"/>
      <c r="G80" s="48"/>
      <c r="H80" s="48"/>
      <c r="I80" s="49"/>
      <c r="J80" s="49"/>
      <c r="K80" s="17"/>
    </row>
    <row r="81" spans="1:11" s="11" customFormat="1" ht="18.75">
      <c r="A81" s="34"/>
      <c r="B81" s="50"/>
      <c r="C81" s="223" t="s">
        <v>309</v>
      </c>
      <c r="D81" s="24"/>
      <c r="E81" s="2"/>
      <c r="F81" s="53"/>
      <c r="G81" s="48"/>
      <c r="H81" s="48"/>
      <c r="I81" s="49"/>
      <c r="J81" s="49"/>
      <c r="K81" s="17"/>
    </row>
    <row r="82" spans="1:11" s="11" customFormat="1" ht="18.75">
      <c r="A82" s="34"/>
      <c r="B82" s="50"/>
      <c r="C82" s="223" t="s">
        <v>310</v>
      </c>
      <c r="D82" s="24"/>
      <c r="E82" s="2"/>
      <c r="F82" s="53"/>
      <c r="G82" s="48"/>
      <c r="H82" s="48"/>
      <c r="I82" s="49"/>
      <c r="J82" s="49"/>
      <c r="K82" s="17"/>
    </row>
    <row r="83" spans="1:11" s="11" customFormat="1" ht="18.75">
      <c r="A83" s="34"/>
      <c r="B83" s="50"/>
      <c r="C83" s="223" t="s">
        <v>311</v>
      </c>
      <c r="D83" s="24"/>
      <c r="E83" s="2"/>
      <c r="F83" s="53"/>
      <c r="G83" s="48"/>
      <c r="H83" s="48"/>
      <c r="I83" s="49"/>
      <c r="J83" s="49"/>
      <c r="K83" s="17"/>
    </row>
    <row r="84" spans="1:11" s="11" customFormat="1" ht="18.75">
      <c r="B84" s="50">
        <v>4</v>
      </c>
      <c r="C84" s="223" t="s">
        <v>368</v>
      </c>
      <c r="D84" s="24"/>
      <c r="E84" s="2"/>
      <c r="F84" s="53"/>
      <c r="G84" s="48"/>
      <c r="H84" s="48"/>
      <c r="I84" s="49"/>
      <c r="J84" s="49"/>
      <c r="K84" s="17"/>
    </row>
    <row r="85" spans="1:11" s="11" customFormat="1" ht="18.75">
      <c r="B85" s="50"/>
      <c r="C85" s="223" t="s">
        <v>369</v>
      </c>
      <c r="D85" s="24"/>
      <c r="E85" s="2"/>
      <c r="F85" s="95"/>
      <c r="G85" s="48"/>
      <c r="H85" s="48"/>
      <c r="I85" s="49"/>
      <c r="J85" s="49"/>
      <c r="K85" s="17"/>
    </row>
    <row r="86" spans="1:11" s="11" customFormat="1" ht="18.75">
      <c r="B86" s="50"/>
      <c r="C86" s="223" t="s">
        <v>370</v>
      </c>
      <c r="D86" s="24"/>
      <c r="E86" s="2"/>
      <c r="F86" s="95"/>
      <c r="G86" s="48"/>
      <c r="H86" s="48"/>
      <c r="I86" s="49"/>
      <c r="J86" s="49"/>
      <c r="K86" s="17"/>
    </row>
    <row r="87" spans="1:11" s="11" customFormat="1" ht="18.75">
      <c r="B87" s="50"/>
      <c r="C87" s="223" t="s">
        <v>371</v>
      </c>
      <c r="D87" s="24"/>
      <c r="E87" s="2"/>
      <c r="F87" s="95"/>
      <c r="G87" s="48"/>
      <c r="H87" s="48"/>
      <c r="I87" s="49"/>
      <c r="J87" s="49"/>
      <c r="K87" s="17"/>
    </row>
    <row r="88" spans="1:11" s="11" customFormat="1" ht="18.75">
      <c r="B88" s="50">
        <v>5</v>
      </c>
      <c r="C88" s="215" t="s">
        <v>26</v>
      </c>
      <c r="D88" s="24"/>
      <c r="E88" s="2"/>
      <c r="F88" s="95"/>
      <c r="G88" s="48"/>
      <c r="H88" s="48"/>
      <c r="I88" s="49"/>
      <c r="J88" s="49"/>
      <c r="K88" s="17"/>
    </row>
    <row r="89" spans="1:11" s="11" customFormat="1" ht="18.75">
      <c r="B89" s="50"/>
      <c r="C89" s="144" t="s">
        <v>78</v>
      </c>
      <c r="D89" s="24"/>
      <c r="E89" s="2"/>
      <c r="F89" s="95"/>
      <c r="G89" s="48"/>
      <c r="H89" s="48"/>
      <c r="I89" s="49"/>
      <c r="J89" s="49"/>
      <c r="K89" s="17"/>
    </row>
    <row r="90" spans="1:11" s="11" customFormat="1" ht="18.75">
      <c r="B90" s="50">
        <v>6</v>
      </c>
      <c r="C90" s="145" t="s">
        <v>204</v>
      </c>
      <c r="D90" s="24"/>
      <c r="E90" s="2"/>
      <c r="F90" s="95"/>
      <c r="G90" s="48"/>
      <c r="H90" s="48"/>
      <c r="I90" s="49"/>
      <c r="J90" s="49"/>
      <c r="K90" s="17"/>
    </row>
    <row r="91" spans="1:11" s="11" customFormat="1" ht="18.75">
      <c r="B91" s="93">
        <v>7</v>
      </c>
      <c r="C91" s="145" t="s">
        <v>205</v>
      </c>
      <c r="D91" s="4"/>
      <c r="E91" s="5"/>
      <c r="F91" s="47"/>
      <c r="G91" s="48"/>
      <c r="H91" s="48"/>
      <c r="I91" s="6"/>
      <c r="J91" s="6"/>
      <c r="K91" s="17"/>
    </row>
    <row r="92" spans="1:11" s="11" customFormat="1" ht="18.75">
      <c r="B92" s="93">
        <v>8</v>
      </c>
      <c r="C92" s="321" t="s">
        <v>274</v>
      </c>
      <c r="D92" s="4"/>
      <c r="E92" s="5"/>
      <c r="F92" s="47"/>
      <c r="G92" s="48"/>
      <c r="H92" s="48"/>
      <c r="I92" s="6"/>
      <c r="J92" s="6"/>
      <c r="K92" s="17"/>
    </row>
    <row r="93" spans="1:11" s="11" customFormat="1" ht="18.75">
      <c r="B93" s="93">
        <v>9</v>
      </c>
      <c r="C93" s="145" t="s">
        <v>206</v>
      </c>
      <c r="D93" s="4"/>
      <c r="E93" s="5"/>
      <c r="F93" s="47"/>
      <c r="G93" s="48"/>
      <c r="H93" s="48"/>
      <c r="I93" s="6"/>
      <c r="J93" s="6"/>
      <c r="K93" s="17"/>
    </row>
    <row r="94" spans="1:11" s="11" customFormat="1">
      <c r="E94" s="52"/>
      <c r="F94" s="53"/>
      <c r="G94" s="48"/>
      <c r="H94" s="48"/>
      <c r="I94" s="49"/>
      <c r="J94" s="49"/>
      <c r="K94" s="17"/>
    </row>
    <row r="95" spans="1:11" s="11" customFormat="1">
      <c r="E95" s="52"/>
      <c r="F95" s="53"/>
      <c r="G95" s="48"/>
      <c r="H95" s="48"/>
      <c r="I95" s="49"/>
      <c r="J95" s="49"/>
      <c r="K95" s="17"/>
    </row>
    <row r="96" spans="1:11" s="11" customFormat="1">
      <c r="E96" s="52"/>
      <c r="F96" s="53"/>
      <c r="G96" s="48"/>
      <c r="H96" s="48"/>
      <c r="I96" s="49"/>
      <c r="J96" s="49"/>
      <c r="K96" s="17"/>
    </row>
  </sheetData>
  <phoneticPr fontId="0" type="noConversion"/>
  <pageMargins left="0.75" right="0.75" top="1" bottom="1" header="0.5" footer="0.5"/>
  <pageSetup scale="3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3" tint="0.39997558519241921"/>
    <pageSetUpPr fitToPage="1"/>
  </sheetPr>
  <dimension ref="A1:CN114"/>
  <sheetViews>
    <sheetView view="pageBreakPreview" zoomScale="70" zoomScaleSheetLayoutView="70" workbookViewId="0">
      <selection activeCell="C1" sqref="C1"/>
    </sheetView>
  </sheetViews>
  <sheetFormatPr defaultColWidth="9.140625" defaultRowHeight="15.75"/>
  <cols>
    <col min="1" max="1" width="10.85546875" style="6" customWidth="1"/>
    <col min="2" max="2" width="18.5703125" style="6" bestFit="1" customWidth="1"/>
    <col min="3" max="3" width="67.7109375" style="214" customWidth="1"/>
    <col min="4" max="4" width="17" style="214" customWidth="1"/>
    <col min="5" max="5" width="36.140625" style="141" customWidth="1"/>
    <col min="6" max="6" width="18.42578125" style="36" customWidth="1"/>
    <col min="7" max="7" width="20" style="33" customWidth="1"/>
    <col min="8" max="8" width="19.5703125" style="33" customWidth="1"/>
    <col min="9" max="9" width="5.28515625" style="20" customWidth="1"/>
    <col min="10" max="10" width="19.140625" style="10" bestFit="1" customWidth="1"/>
    <col min="11" max="11" width="7.7109375" style="10" customWidth="1"/>
    <col min="12" max="12" width="15.28515625" style="10" bestFit="1" customWidth="1"/>
    <col min="13" max="13" width="13.140625" style="10" bestFit="1" customWidth="1"/>
    <col min="14" max="16384" width="9.140625" style="10"/>
  </cols>
  <sheetData>
    <row r="1" spans="1:92" s="11" customFormat="1" ht="21">
      <c r="A1" s="34"/>
      <c r="B1" s="34"/>
      <c r="C1" s="220" t="s">
        <v>101</v>
      </c>
      <c r="D1" s="236"/>
      <c r="E1" s="76"/>
      <c r="F1" s="226"/>
      <c r="G1" s="228"/>
      <c r="H1" s="228"/>
      <c r="I1" s="29"/>
    </row>
    <row r="2" spans="1:92" s="11" customFormat="1" ht="21">
      <c r="A2" s="34"/>
      <c r="B2" s="34"/>
      <c r="C2" s="8" t="s">
        <v>95</v>
      </c>
      <c r="D2" s="236"/>
      <c r="E2" s="76"/>
      <c r="F2" s="226"/>
      <c r="G2" s="228"/>
      <c r="H2" s="228"/>
      <c r="I2" s="29"/>
    </row>
    <row r="3" spans="1:92" s="11" customFormat="1" ht="18.75" customHeight="1">
      <c r="A3" s="34"/>
      <c r="B3" s="34"/>
      <c r="C3" s="24" t="s">
        <v>203</v>
      </c>
      <c r="D3" s="211"/>
      <c r="E3" s="76"/>
      <c r="F3" s="226"/>
      <c r="G3" s="229"/>
      <c r="H3" s="229"/>
      <c r="I3" s="29"/>
    </row>
    <row r="4" spans="1:92" s="11" customFormat="1">
      <c r="A4" s="34"/>
      <c r="B4" s="34"/>
      <c r="C4" s="35"/>
      <c r="D4" s="211"/>
      <c r="E4" s="76"/>
      <c r="F4" s="226"/>
      <c r="G4" s="229"/>
      <c r="H4" s="229"/>
      <c r="I4" s="29"/>
    </row>
    <row r="5" spans="1:92" s="11" customFormat="1">
      <c r="A5" s="34"/>
      <c r="B5" s="55"/>
      <c r="C5" s="212" t="s">
        <v>32</v>
      </c>
      <c r="D5" s="237"/>
      <c r="E5" s="76"/>
      <c r="F5" s="226"/>
      <c r="G5" s="229"/>
      <c r="H5" s="229"/>
      <c r="I5" s="29"/>
    </row>
    <row r="6" spans="1:92" s="11" customFormat="1">
      <c r="A6" s="34"/>
      <c r="B6" s="56"/>
      <c r="C6" s="212" t="s">
        <v>33</v>
      </c>
      <c r="D6" s="237"/>
      <c r="E6" s="76"/>
      <c r="F6" s="226"/>
      <c r="G6" s="229"/>
      <c r="H6" s="229"/>
      <c r="I6" s="29"/>
    </row>
    <row r="7" spans="1:92" s="11" customFormat="1">
      <c r="A7" s="34"/>
      <c r="B7" s="56"/>
      <c r="C7" s="212" t="s">
        <v>34</v>
      </c>
      <c r="D7" s="237"/>
      <c r="E7" s="76"/>
      <c r="F7" s="226"/>
      <c r="G7" s="229"/>
      <c r="H7" s="229"/>
      <c r="I7" s="29"/>
    </row>
    <row r="8" spans="1:92" s="11" customFormat="1">
      <c r="A8" s="34"/>
      <c r="B8" s="56"/>
      <c r="C8" s="212" t="s">
        <v>35</v>
      </c>
      <c r="D8" s="237"/>
      <c r="E8" s="76"/>
      <c r="F8" s="226"/>
      <c r="G8" s="229"/>
      <c r="H8" s="229"/>
      <c r="I8" s="29"/>
    </row>
    <row r="9" spans="1:92" s="11" customFormat="1" ht="16.5" thickBot="1">
      <c r="A9" s="34"/>
      <c r="B9" s="34"/>
      <c r="C9" s="35"/>
      <c r="D9" s="211"/>
      <c r="E9" s="76"/>
      <c r="F9" s="226"/>
      <c r="G9" s="228"/>
      <c r="H9" s="228"/>
      <c r="I9" s="29"/>
      <c r="J9" s="17"/>
      <c r="K9" s="17"/>
    </row>
    <row r="10" spans="1:92" s="60" customFormat="1">
      <c r="A10" s="108" t="s">
        <v>97</v>
      </c>
      <c r="B10" s="57" t="s">
        <v>30</v>
      </c>
      <c r="C10" s="109" t="s">
        <v>1</v>
      </c>
      <c r="D10" s="58" t="s">
        <v>2</v>
      </c>
      <c r="E10" s="59" t="s">
        <v>90</v>
      </c>
      <c r="F10" s="110" t="s">
        <v>3</v>
      </c>
      <c r="G10" s="111" t="s">
        <v>98</v>
      </c>
      <c r="H10" s="83" t="s">
        <v>4</v>
      </c>
      <c r="I10" s="9"/>
      <c r="J10" s="10"/>
    </row>
    <row r="11" spans="1:92" s="60" customFormat="1">
      <c r="A11" s="311"/>
      <c r="B11" s="312"/>
      <c r="C11" s="313"/>
      <c r="D11" s="314"/>
      <c r="E11" s="315"/>
      <c r="F11" s="316"/>
      <c r="G11" s="46" t="s">
        <v>8</v>
      </c>
      <c r="H11" s="317"/>
      <c r="I11" s="9"/>
      <c r="J11" s="10"/>
    </row>
    <row r="12" spans="1:92" s="60" customFormat="1">
      <c r="A12" s="112"/>
      <c r="B12" s="42"/>
      <c r="C12" s="63" t="s">
        <v>7</v>
      </c>
      <c r="D12" s="19"/>
      <c r="E12" s="12"/>
      <c r="F12" s="14"/>
      <c r="H12" s="113"/>
      <c r="I12" s="85"/>
    </row>
    <row r="13" spans="1:92" s="11" customFormat="1">
      <c r="A13" s="61"/>
      <c r="B13" s="62"/>
      <c r="C13" s="63" t="s">
        <v>6</v>
      </c>
      <c r="D13" s="19"/>
      <c r="E13" s="12"/>
      <c r="F13" s="14"/>
      <c r="G13" s="114"/>
      <c r="H13" s="84"/>
      <c r="I13" s="29"/>
    </row>
    <row r="14" spans="1:92" s="11" customFormat="1">
      <c r="A14" s="41">
        <v>1</v>
      </c>
      <c r="B14" s="64" t="s">
        <v>115</v>
      </c>
      <c r="C14" s="64" t="s">
        <v>119</v>
      </c>
      <c r="D14" s="43" t="s">
        <v>24</v>
      </c>
      <c r="E14" s="65" t="str">
        <f>+VLOOKUP(B14,'[1]NSE Listed companies'!$D$2:$H$1842,5,0)</f>
        <v>PHARMACEUTICALS</v>
      </c>
      <c r="F14" s="115">
        <v>22131</v>
      </c>
      <c r="G14" s="116">
        <v>159.24361050000002</v>
      </c>
      <c r="H14" s="134">
        <f>(G14/$G$79)*100</f>
        <v>9.5695190966324972</v>
      </c>
      <c r="I14" s="29"/>
      <c r="J14" s="48"/>
      <c r="K14" s="118"/>
      <c r="L14" s="40"/>
      <c r="M14" s="40"/>
      <c r="N14" s="40"/>
    </row>
    <row r="15" spans="1:92">
      <c r="A15" s="41">
        <f>1+A14</f>
        <v>2</v>
      </c>
      <c r="B15" s="64" t="s">
        <v>128</v>
      </c>
      <c r="C15" s="64" t="s">
        <v>131</v>
      </c>
      <c r="D15" s="43" t="s">
        <v>24</v>
      </c>
      <c r="E15" s="65" t="str">
        <f>+VLOOKUP(B15,'[1]NSE Listed companies'!$D$2:$H$1842,5,0)</f>
        <v>PHARMACEUTICALS</v>
      </c>
      <c r="F15" s="115">
        <v>29600</v>
      </c>
      <c r="G15" s="116">
        <v>148.13319999999999</v>
      </c>
      <c r="H15" s="134">
        <f t="shared" ref="H15:H23" si="0">(G15/$G$79)*100</f>
        <v>8.9018547230520184</v>
      </c>
      <c r="I15" s="29"/>
      <c r="J15" s="48"/>
      <c r="K15" s="118"/>
      <c r="L15" s="40"/>
      <c r="M15" s="40"/>
      <c r="N15" s="40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</row>
    <row r="16" spans="1:92">
      <c r="A16" s="41">
        <f t="shared" ref="A16:A39" si="1">1+A15</f>
        <v>3</v>
      </c>
      <c r="B16" s="64" t="s">
        <v>208</v>
      </c>
      <c r="C16" s="64" t="s">
        <v>216</v>
      </c>
      <c r="D16" s="43" t="s">
        <v>24</v>
      </c>
      <c r="E16" s="65" t="str">
        <f>+VLOOKUP(B16,'[1]NSE Listed companies'!$D$2:$H$1842,5,0)</f>
        <v>TELECOM - SERVICES</v>
      </c>
      <c r="F16" s="115">
        <v>31400</v>
      </c>
      <c r="G16" s="116">
        <v>132.17830000000001</v>
      </c>
      <c r="H16" s="134">
        <f t="shared" si="0"/>
        <v>7.9430676184676123</v>
      </c>
      <c r="I16" s="29"/>
      <c r="J16" s="48"/>
      <c r="K16" s="118"/>
      <c r="L16" s="40"/>
      <c r="M16" s="40"/>
      <c r="N16" s="40"/>
    </row>
    <row r="17" spans="1:39">
      <c r="A17" s="41">
        <f t="shared" si="1"/>
        <v>4</v>
      </c>
      <c r="B17" s="64" t="s">
        <v>120</v>
      </c>
      <c r="C17" s="64" t="s">
        <v>121</v>
      </c>
      <c r="D17" s="43" t="s">
        <v>24</v>
      </c>
      <c r="E17" s="65" t="str">
        <f>+VLOOKUP(B17,'[1]NSE Listed companies'!$D$2:$H$1842,5,0)</f>
        <v>CHEMICALS</v>
      </c>
      <c r="F17" s="115">
        <v>43500</v>
      </c>
      <c r="G17" s="116">
        <v>125.28</v>
      </c>
      <c r="H17" s="134">
        <f t="shared" si="0"/>
        <v>7.5285240560789664</v>
      </c>
      <c r="I17" s="29"/>
      <c r="J17" s="48"/>
      <c r="K17" s="118"/>
      <c r="L17" s="40"/>
      <c r="M17" s="40"/>
      <c r="N17" s="40"/>
    </row>
    <row r="18" spans="1:39">
      <c r="A18" s="41">
        <f t="shared" si="1"/>
        <v>5</v>
      </c>
      <c r="B18" s="64" t="s">
        <v>130</v>
      </c>
      <c r="C18" s="64" t="s">
        <v>132</v>
      </c>
      <c r="D18" s="43" t="s">
        <v>24</v>
      </c>
      <c r="E18" s="65" t="str">
        <f>+VLOOKUP(B18,'[1]NSE Listed companies'!$D$2:$H$1842,5,0)</f>
        <v>SOFTWARE</v>
      </c>
      <c r="F18" s="115">
        <v>13880</v>
      </c>
      <c r="G18" s="116">
        <v>115.22481999999999</v>
      </c>
      <c r="H18" s="134">
        <f t="shared" si="0"/>
        <v>6.9242722639477075</v>
      </c>
      <c r="I18" s="29"/>
      <c r="J18" s="48"/>
      <c r="K18" s="118"/>
      <c r="L18" s="40"/>
      <c r="M18" s="40"/>
      <c r="N18" s="40"/>
    </row>
    <row r="19" spans="1:39">
      <c r="A19" s="41">
        <f t="shared" si="1"/>
        <v>6</v>
      </c>
      <c r="B19" s="64" t="s">
        <v>150</v>
      </c>
      <c r="C19" s="64" t="s">
        <v>153</v>
      </c>
      <c r="D19" s="43" t="s">
        <v>24</v>
      </c>
      <c r="E19" s="65" t="s">
        <v>163</v>
      </c>
      <c r="F19" s="115">
        <v>15167</v>
      </c>
      <c r="G19" s="116">
        <v>113.2747395</v>
      </c>
      <c r="H19" s="134">
        <f t="shared" si="0"/>
        <v>6.8070849399092301</v>
      </c>
      <c r="I19" s="29"/>
      <c r="J19" s="48"/>
      <c r="K19" s="118"/>
      <c r="L19" s="40"/>
      <c r="M19" s="40"/>
      <c r="N19" s="40"/>
    </row>
    <row r="20" spans="1:39">
      <c r="A20" s="41">
        <f t="shared" si="1"/>
        <v>7</v>
      </c>
      <c r="B20" s="64" t="s">
        <v>151</v>
      </c>
      <c r="C20" s="64" t="s">
        <v>152</v>
      </c>
      <c r="D20" s="43" t="s">
        <v>24</v>
      </c>
      <c r="E20" s="65" t="str">
        <f>+VLOOKUP(B20,'[1]NSE Listed companies'!$D$2:$H$1842,5,0)</f>
        <v>FINANCE</v>
      </c>
      <c r="F20" s="115">
        <v>557950</v>
      </c>
      <c r="G20" s="116">
        <v>100.431</v>
      </c>
      <c r="H20" s="134">
        <f t="shared" si="0"/>
        <v>6.0352586165075568</v>
      </c>
      <c r="I20" s="29"/>
      <c r="J20" s="48"/>
      <c r="K20" s="118"/>
      <c r="L20" s="40"/>
      <c r="M20" s="40"/>
      <c r="N20" s="40"/>
    </row>
    <row r="21" spans="1:39">
      <c r="A21" s="41">
        <f t="shared" si="1"/>
        <v>8</v>
      </c>
      <c r="B21" s="64" t="s">
        <v>169</v>
      </c>
      <c r="C21" s="64" t="s">
        <v>173</v>
      </c>
      <c r="D21" s="43" t="s">
        <v>24</v>
      </c>
      <c r="E21" s="65" t="str">
        <f>+VLOOKUP(B21,'[1]NSE Listed companies'!$D$2:$H$1842,5,0)</f>
        <v>PETROLEUM PRODUCTS</v>
      </c>
      <c r="F21" s="115">
        <v>3600</v>
      </c>
      <c r="G21" s="116">
        <v>80.436599999999999</v>
      </c>
      <c r="H21" s="134">
        <f t="shared" si="0"/>
        <v>4.833723484109206</v>
      </c>
      <c r="I21" s="29"/>
      <c r="J21" s="48"/>
      <c r="K21" s="118"/>
      <c r="L21" s="40"/>
      <c r="M21" s="40"/>
      <c r="N21" s="40"/>
    </row>
    <row r="22" spans="1:39">
      <c r="A22" s="41">
        <f t="shared" si="1"/>
        <v>9</v>
      </c>
      <c r="B22" s="64" t="s">
        <v>158</v>
      </c>
      <c r="C22" s="64" t="s">
        <v>161</v>
      </c>
      <c r="D22" s="43" t="s">
        <v>24</v>
      </c>
      <c r="E22" s="65" t="str">
        <f>+VLOOKUP(B22,'[1]NSE Listed companies'!$D$2:$H$1842,5,0)</f>
        <v>INDUSTRIAL PRODUCTS</v>
      </c>
      <c r="F22" s="115">
        <v>24340</v>
      </c>
      <c r="G22" s="116">
        <v>76.220709999999997</v>
      </c>
      <c r="H22" s="134">
        <f t="shared" si="0"/>
        <v>4.5803755492210936</v>
      </c>
      <c r="I22" s="29"/>
      <c r="J22" s="48"/>
      <c r="K22" s="118"/>
      <c r="L22" s="40"/>
      <c r="M22" s="40"/>
      <c r="N22" s="40"/>
    </row>
    <row r="23" spans="1:39">
      <c r="A23" s="41">
        <f t="shared" si="1"/>
        <v>10</v>
      </c>
      <c r="B23" s="64" t="s">
        <v>124</v>
      </c>
      <c r="C23" s="64" t="s">
        <v>125</v>
      </c>
      <c r="D23" s="43" t="s">
        <v>24</v>
      </c>
      <c r="E23" s="65" t="str">
        <f>+VLOOKUP(B23,'[1]NSE Listed companies'!$D$2:$H$1842,5,0)</f>
        <v>PHARMACEUTICALS</v>
      </c>
      <c r="F23" s="115">
        <v>6403</v>
      </c>
      <c r="G23" s="116">
        <v>73.487230999999994</v>
      </c>
      <c r="H23" s="134">
        <f t="shared" si="0"/>
        <v>4.4161110025393668</v>
      </c>
      <c r="I23" s="29"/>
      <c r="J23" s="48"/>
      <c r="K23" s="118"/>
      <c r="L23" s="40"/>
      <c r="M23" s="40"/>
      <c r="N23" s="40"/>
    </row>
    <row r="24" spans="1:39">
      <c r="A24" s="41">
        <f t="shared" si="1"/>
        <v>11</v>
      </c>
      <c r="B24" s="64" t="s">
        <v>159</v>
      </c>
      <c r="C24" s="64" t="s">
        <v>162</v>
      </c>
      <c r="D24" s="43" t="s">
        <v>25</v>
      </c>
      <c r="E24" s="65" t="str">
        <f>+VLOOKUP(B24,'[1]NSE Listed companies'!$D$2:$H$1842,5,0)</f>
        <v>CHEMICALS</v>
      </c>
      <c r="F24" s="115">
        <v>40000</v>
      </c>
      <c r="G24" s="116">
        <v>60.98</v>
      </c>
      <c r="H24" s="134">
        <f t="shared" ref="H24:H39" si="2">(G24/$G$79)*100</f>
        <v>3.6645066805531235</v>
      </c>
      <c r="I24" s="29"/>
      <c r="J24" s="48"/>
      <c r="K24" s="118"/>
      <c r="L24" s="40"/>
      <c r="M24" s="40"/>
      <c r="N24" s="40"/>
    </row>
    <row r="25" spans="1:39">
      <c r="A25" s="41">
        <f t="shared" si="1"/>
        <v>12</v>
      </c>
      <c r="B25" s="64" t="s">
        <v>209</v>
      </c>
      <c r="C25" s="64" t="s">
        <v>217</v>
      </c>
      <c r="D25" s="43" t="s">
        <v>25</v>
      </c>
      <c r="E25" s="65" t="str">
        <f>+VLOOKUP(B25,'[1]NSE Listed companies'!$D$2:$H$1842,5,0)</f>
        <v>TRADING</v>
      </c>
      <c r="F25" s="115">
        <v>20200</v>
      </c>
      <c r="G25" s="116">
        <v>60.014200000000002</v>
      </c>
      <c r="H25" s="134">
        <f t="shared" si="2"/>
        <v>3.6064682982625671</v>
      </c>
      <c r="I25" s="29"/>
      <c r="J25" s="48"/>
      <c r="K25" s="118"/>
      <c r="L25" s="40"/>
      <c r="M25" s="40"/>
      <c r="N25" s="40"/>
    </row>
    <row r="26" spans="1:39">
      <c r="A26" s="41">
        <f t="shared" si="1"/>
        <v>13</v>
      </c>
      <c r="B26" s="64" t="s">
        <v>143</v>
      </c>
      <c r="C26" s="64" t="s">
        <v>144</v>
      </c>
      <c r="D26" s="43" t="s">
        <v>24</v>
      </c>
      <c r="E26" s="65" t="str">
        <f>+VLOOKUP(B26,'[1]NSE Listed companies'!$D$2:$H$1842,5,0)</f>
        <v>PESTICIDES</v>
      </c>
      <c r="F26" s="115">
        <v>525</v>
      </c>
      <c r="G26" s="116">
        <v>47.533499999999997</v>
      </c>
      <c r="H26" s="134">
        <f t="shared" si="2"/>
        <v>2.8564583191222024</v>
      </c>
      <c r="I26" s="29"/>
      <c r="J26" s="48"/>
      <c r="K26" s="118"/>
      <c r="L26" s="40"/>
      <c r="M26" s="40"/>
      <c r="N26" s="40"/>
    </row>
    <row r="27" spans="1:39">
      <c r="A27" s="41">
        <f t="shared" si="1"/>
        <v>14</v>
      </c>
      <c r="B27" s="64" t="s">
        <v>170</v>
      </c>
      <c r="C27" s="64" t="s">
        <v>174</v>
      </c>
      <c r="D27" s="43" t="s">
        <v>24</v>
      </c>
      <c r="E27" s="65" t="str">
        <f>+VLOOKUP(B27,'[1]NSE Listed companies'!$D$2:$H$1842,5,0)</f>
        <v>PHARMACEUTICALS</v>
      </c>
      <c r="F27" s="115">
        <v>8000</v>
      </c>
      <c r="G27" s="116">
        <v>44.292000000000002</v>
      </c>
      <c r="H27" s="134">
        <f t="shared" si="2"/>
        <v>2.6616649704010986</v>
      </c>
      <c r="I27" s="29"/>
      <c r="J27" s="48"/>
      <c r="K27" s="118"/>
      <c r="L27" s="40"/>
      <c r="M27" s="40"/>
      <c r="N27" s="40"/>
    </row>
    <row r="28" spans="1:39">
      <c r="A28" s="41">
        <f t="shared" si="1"/>
        <v>15</v>
      </c>
      <c r="B28" s="64" t="s">
        <v>165</v>
      </c>
      <c r="C28" s="64" t="s">
        <v>167</v>
      </c>
      <c r="D28" s="43" t="s">
        <v>24</v>
      </c>
      <c r="E28" s="65" t="str">
        <f>+VLOOKUP(B28,'[1]NSE Listed companies'!$D$2:$H$1842,5,0)</f>
        <v>PESTICIDES</v>
      </c>
      <c r="F28" s="115">
        <v>15500</v>
      </c>
      <c r="G28" s="116">
        <v>44.159500000000001</v>
      </c>
      <c r="H28" s="134">
        <f t="shared" si="2"/>
        <v>2.6537025706770367</v>
      </c>
      <c r="I28" s="29"/>
      <c r="J28" s="48"/>
      <c r="K28" s="118"/>
      <c r="L28" s="40"/>
      <c r="M28" s="40"/>
      <c r="N28" s="40"/>
    </row>
    <row r="29" spans="1:39">
      <c r="A29" s="41">
        <f t="shared" si="1"/>
        <v>16</v>
      </c>
      <c r="B29" s="64" t="s">
        <v>183</v>
      </c>
      <c r="C29" s="64" t="s">
        <v>184</v>
      </c>
      <c r="D29" s="43" t="s">
        <v>24</v>
      </c>
      <c r="E29" s="65" t="str">
        <f>+VLOOKUP(B29,'[1]NSE Listed companies'!$D$2:$H$1842,5,0)</f>
        <v>TRANSPORTATION</v>
      </c>
      <c r="F29" s="115">
        <v>12000</v>
      </c>
      <c r="G29" s="116">
        <v>41.01</v>
      </c>
      <c r="H29" s="134">
        <f t="shared" si="2"/>
        <v>2.4644378315756579</v>
      </c>
      <c r="I29" s="29"/>
      <c r="J29" s="48"/>
      <c r="K29" s="118"/>
      <c r="L29" s="40"/>
      <c r="M29" s="40"/>
      <c r="N29" s="40"/>
    </row>
    <row r="30" spans="1:39">
      <c r="A30" s="41">
        <f t="shared" si="1"/>
        <v>17</v>
      </c>
      <c r="B30" s="64" t="s">
        <v>232</v>
      </c>
      <c r="C30" s="64" t="s">
        <v>242</v>
      </c>
      <c r="D30" s="43" t="s">
        <v>25</v>
      </c>
      <c r="E30" s="65" t="str">
        <f>+VLOOKUP(B30,'[1]NSE Listed companies'!$D$2:$H$1842,5,0)</f>
        <v>SOFTWARE</v>
      </c>
      <c r="F30" s="115">
        <v>5170</v>
      </c>
      <c r="G30" s="116">
        <v>40.933475000000001</v>
      </c>
      <c r="H30" s="134">
        <f t="shared" si="2"/>
        <v>2.4598391701501199</v>
      </c>
      <c r="I30" s="29"/>
      <c r="J30" s="48"/>
      <c r="K30" s="118"/>
      <c r="L30" s="40"/>
      <c r="M30" s="40"/>
      <c r="N30" s="40"/>
    </row>
    <row r="31" spans="1:39" s="11" customFormat="1">
      <c r="A31" s="41">
        <f t="shared" si="1"/>
        <v>18</v>
      </c>
      <c r="B31" s="64" t="s">
        <v>126</v>
      </c>
      <c r="C31" s="64" t="s">
        <v>135</v>
      </c>
      <c r="D31" s="43" t="s">
        <v>25</v>
      </c>
      <c r="E31" s="65" t="str">
        <f>+VLOOKUP(B31,'[1]NSE Listed companies'!$D$2:$H$1842,5,0)</f>
        <v>PHARMACEUTICALS</v>
      </c>
      <c r="F31" s="115">
        <v>1100</v>
      </c>
      <c r="G31" s="116">
        <v>33.527450000000002</v>
      </c>
      <c r="H31" s="134">
        <f t="shared" si="2"/>
        <v>2.0147845934226116</v>
      </c>
      <c r="I31" s="29"/>
      <c r="J31" s="48"/>
      <c r="K31" s="118"/>
      <c r="L31" s="40"/>
      <c r="M31" s="40"/>
      <c r="N31" s="40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s="11" customFormat="1">
      <c r="A32" s="41">
        <f t="shared" si="1"/>
        <v>19</v>
      </c>
      <c r="B32" s="64" t="s">
        <v>210</v>
      </c>
      <c r="C32" s="64" t="s">
        <v>218</v>
      </c>
      <c r="D32" s="43" t="s">
        <v>25</v>
      </c>
      <c r="E32" s="65" t="str">
        <f>+VLOOKUP(B32,'[1]NSE Listed companies'!$D$2:$H$1842,5,0)</f>
        <v>CONSUMER NON DURABLES</v>
      </c>
      <c r="F32" s="115">
        <v>6000</v>
      </c>
      <c r="G32" s="116">
        <v>30.951000000000001</v>
      </c>
      <c r="H32" s="134">
        <f t="shared" si="2"/>
        <v>1.859956481958015</v>
      </c>
      <c r="I32" s="29"/>
      <c r="J32" s="48"/>
      <c r="K32" s="118"/>
      <c r="L32" s="40"/>
      <c r="M32" s="40"/>
      <c r="N32" s="40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92" s="11" customFormat="1">
      <c r="A33" s="41">
        <f t="shared" si="1"/>
        <v>20</v>
      </c>
      <c r="B33" s="64" t="s">
        <v>214</v>
      </c>
      <c r="C33" s="64" t="s">
        <v>222</v>
      </c>
      <c r="D33" s="43" t="s">
        <v>25</v>
      </c>
      <c r="E33" s="65" t="str">
        <f>+VLOOKUP(B33,'[1]NSE Listed companies'!$D$2:$H$1842,5,0)</f>
        <v>CONSUMER DURABLES</v>
      </c>
      <c r="F33" s="115">
        <v>8000</v>
      </c>
      <c r="G33" s="116">
        <v>23.388000000000002</v>
      </c>
      <c r="H33" s="134">
        <f t="shared" si="2"/>
        <v>1.4054687150668492</v>
      </c>
      <c r="I33" s="29"/>
      <c r="J33" s="48"/>
      <c r="K33" s="118"/>
      <c r="L33" s="40"/>
      <c r="M33" s="40"/>
      <c r="N33" s="4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</row>
    <row r="34" spans="1:92" s="11" customFormat="1">
      <c r="A34" s="41">
        <f t="shared" si="1"/>
        <v>21</v>
      </c>
      <c r="B34" s="64" t="s">
        <v>228</v>
      </c>
      <c r="C34" s="64" t="s">
        <v>238</v>
      </c>
      <c r="D34" s="43" t="s">
        <v>25</v>
      </c>
      <c r="E34" s="65" t="str">
        <f>+VLOOKUP(B34,'[1]NSE Listed companies'!$D$2:$H$1842,5,0)</f>
        <v>MEDIA &amp; ENTERTAINMENT</v>
      </c>
      <c r="F34" s="115">
        <v>5000</v>
      </c>
      <c r="G34" s="116">
        <v>23.282499999999999</v>
      </c>
      <c r="H34" s="134">
        <f t="shared" si="2"/>
        <v>1.3991288420790111</v>
      </c>
      <c r="I34" s="29"/>
      <c r="J34" s="48"/>
      <c r="K34" s="118"/>
      <c r="L34" s="40"/>
      <c r="M34" s="40"/>
      <c r="N34" s="4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</row>
    <row r="35" spans="1:92" s="11" customFormat="1">
      <c r="A35" s="41">
        <f t="shared" si="1"/>
        <v>22</v>
      </c>
      <c r="B35" s="64" t="s">
        <v>212</v>
      </c>
      <c r="C35" s="64" t="s">
        <v>220</v>
      </c>
      <c r="D35" s="43" t="s">
        <v>25</v>
      </c>
      <c r="E35" s="65" t="str">
        <f>+VLOOKUP(B35,'[1]NSE Listed companies'!$D$2:$H$1842,5,0)</f>
        <v>CHEMICALS</v>
      </c>
      <c r="F35" s="115">
        <v>2900</v>
      </c>
      <c r="G35" s="116">
        <v>22.535900000000002</v>
      </c>
      <c r="H35" s="134">
        <f t="shared" si="2"/>
        <v>1.3542629731432789</v>
      </c>
      <c r="I35" s="29"/>
      <c r="J35" s="48"/>
      <c r="K35" s="118"/>
      <c r="L35" s="40"/>
      <c r="M35" s="40"/>
      <c r="N35" s="4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</row>
    <row r="36" spans="1:92" s="11" customFormat="1">
      <c r="A36" s="41">
        <f t="shared" si="1"/>
        <v>23</v>
      </c>
      <c r="B36" s="64" t="s">
        <v>226</v>
      </c>
      <c r="C36" s="64" t="s">
        <v>236</v>
      </c>
      <c r="D36" s="43" t="s">
        <v>25</v>
      </c>
      <c r="E36" s="65" t="s">
        <v>163</v>
      </c>
      <c r="F36" s="115">
        <v>1000</v>
      </c>
      <c r="G36" s="116">
        <v>21.480499999999999</v>
      </c>
      <c r="H36" s="134">
        <f t="shared" si="2"/>
        <v>1.2908402058317707</v>
      </c>
      <c r="I36" s="29"/>
      <c r="J36" s="48"/>
      <c r="K36" s="118"/>
      <c r="L36" s="40"/>
      <c r="M36" s="40"/>
      <c r="N36" s="4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</row>
    <row r="37" spans="1:92" s="11" customFormat="1">
      <c r="A37" s="41">
        <f t="shared" si="1"/>
        <v>24</v>
      </c>
      <c r="B37" s="64" t="s">
        <v>231</v>
      </c>
      <c r="C37" s="64" t="s">
        <v>241</v>
      </c>
      <c r="D37" s="43" t="s">
        <v>25</v>
      </c>
      <c r="E37" s="65" t="str">
        <f>+VLOOKUP(B37,'[1]NSE Listed companies'!$D$2:$H$1842,5,0)</f>
        <v>PHARMACEUTICALS</v>
      </c>
      <c r="F37" s="115">
        <v>2500</v>
      </c>
      <c r="G37" s="116">
        <v>13.99</v>
      </c>
      <c r="H37" s="134">
        <f t="shared" si="2"/>
        <v>0.84070922369528056</v>
      </c>
      <c r="I37" s="29"/>
      <c r="J37" s="48"/>
      <c r="K37" s="118"/>
      <c r="L37" s="40"/>
      <c r="M37" s="40"/>
      <c r="N37" s="4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</row>
    <row r="38" spans="1:92" s="11" customFormat="1">
      <c r="A38" s="41">
        <f t="shared" si="1"/>
        <v>25</v>
      </c>
      <c r="B38" s="64" t="s">
        <v>164</v>
      </c>
      <c r="C38" s="64" t="s">
        <v>166</v>
      </c>
      <c r="D38" s="43" t="s">
        <v>25</v>
      </c>
      <c r="E38" s="65" t="str">
        <f>+VLOOKUP(B38,'[1]NSE Listed companies'!$D$2:$H$1842,5,0)</f>
        <v>PHARMACEUTICALS</v>
      </c>
      <c r="F38" s="115">
        <v>500</v>
      </c>
      <c r="G38" s="116">
        <v>2.4132500000000001</v>
      </c>
      <c r="H38" s="134">
        <f t="shared" si="2"/>
        <v>0.14502083874786534</v>
      </c>
      <c r="I38" s="29"/>
      <c r="J38" s="48"/>
      <c r="K38" s="118"/>
      <c r="L38" s="40"/>
      <c r="M38" s="40"/>
      <c r="N38" s="4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</row>
    <row r="39" spans="1:92" s="11" customFormat="1">
      <c r="A39" s="41">
        <f t="shared" si="1"/>
        <v>26</v>
      </c>
      <c r="B39" s="64" t="s">
        <v>215</v>
      </c>
      <c r="C39" s="64" t="s">
        <v>223</v>
      </c>
      <c r="D39" s="43" t="s">
        <v>25</v>
      </c>
      <c r="E39" s="65" t="s">
        <v>268</v>
      </c>
      <c r="F39" s="115">
        <v>7867</v>
      </c>
      <c r="G39" s="116">
        <v>1.3373900000000001</v>
      </c>
      <c r="H39" s="134">
        <f t="shared" si="2"/>
        <v>8.0368556731796367E-2</v>
      </c>
      <c r="I39" s="29"/>
      <c r="J39" s="48"/>
      <c r="K39" s="118"/>
      <c r="L39" s="40"/>
      <c r="M39" s="40"/>
      <c r="N39" s="4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</row>
    <row r="40" spans="1:92">
      <c r="A40" s="41"/>
      <c r="B40" s="64"/>
      <c r="C40" s="64"/>
      <c r="D40" s="43"/>
      <c r="E40" s="319"/>
      <c r="F40" s="320"/>
      <c r="G40" s="116"/>
      <c r="H40" s="295"/>
    </row>
    <row r="41" spans="1:92">
      <c r="A41" s="119"/>
      <c r="B41" s="120"/>
      <c r="C41" s="43" t="s">
        <v>139</v>
      </c>
      <c r="D41" s="88"/>
      <c r="E41" s="121"/>
      <c r="F41" s="262"/>
      <c r="G41" s="46">
        <f>SUM(G14:G39)</f>
        <v>1635.7388760000001</v>
      </c>
      <c r="H41" s="292">
        <f>SUM(H14:H39)</f>
        <v>98.297409621883546</v>
      </c>
    </row>
    <row r="42" spans="1:92">
      <c r="A42" s="86"/>
      <c r="B42" s="70"/>
      <c r="C42" s="12"/>
      <c r="D42" s="19"/>
      <c r="E42" s="12"/>
      <c r="F42" s="14"/>
      <c r="G42" s="100"/>
      <c r="H42" s="123"/>
    </row>
    <row r="43" spans="1:92">
      <c r="A43" s="124"/>
      <c r="B43" s="70"/>
      <c r="C43" s="70" t="s">
        <v>9</v>
      </c>
      <c r="D43" s="125" t="s">
        <v>10</v>
      </c>
      <c r="E43" s="13" t="s">
        <v>10</v>
      </c>
      <c r="F43" s="126" t="s">
        <v>10</v>
      </c>
      <c r="G43" s="126" t="s">
        <v>10</v>
      </c>
      <c r="H43" s="291" t="s">
        <v>10</v>
      </c>
    </row>
    <row r="44" spans="1:92" ht="16.5" thickBot="1">
      <c r="A44" s="86"/>
      <c r="B44" s="42"/>
      <c r="C44" s="43" t="s">
        <v>139</v>
      </c>
      <c r="D44" s="19"/>
      <c r="E44" s="12"/>
      <c r="F44" s="14"/>
      <c r="G44" s="46">
        <f>SUM(G43)</f>
        <v>0</v>
      </c>
      <c r="H44" s="84">
        <f>SUM(H43)</f>
        <v>0</v>
      </c>
    </row>
    <row r="45" spans="1:92" ht="16.5" thickBot="1">
      <c r="A45" s="86"/>
      <c r="B45" s="70"/>
      <c r="C45" s="43" t="s">
        <v>12</v>
      </c>
      <c r="D45" s="19"/>
      <c r="E45" s="12"/>
      <c r="F45" s="14"/>
      <c r="G45" s="136">
        <f>+G41+G44</f>
        <v>1635.7388760000001</v>
      </c>
      <c r="H45" s="136">
        <f>+H41+H44</f>
        <v>98.297409621883546</v>
      </c>
    </row>
    <row r="46" spans="1:92">
      <c r="A46" s="86"/>
      <c r="B46" s="70"/>
      <c r="C46" s="43"/>
      <c r="D46" s="19"/>
      <c r="E46" s="12"/>
      <c r="F46" s="14"/>
      <c r="G46" s="116"/>
      <c r="H46" s="37"/>
    </row>
    <row r="47" spans="1:92">
      <c r="A47" s="86"/>
      <c r="B47" s="70"/>
      <c r="C47" s="43" t="s">
        <v>136</v>
      </c>
      <c r="D47" s="19"/>
      <c r="E47" s="12"/>
      <c r="F47" s="14"/>
      <c r="G47" s="116"/>
      <c r="H47" s="37"/>
    </row>
    <row r="48" spans="1:92">
      <c r="A48" s="86"/>
      <c r="B48" s="70"/>
      <c r="C48" s="43" t="s">
        <v>137</v>
      </c>
      <c r="D48" s="125" t="s">
        <v>10</v>
      </c>
      <c r="E48" s="13" t="s">
        <v>10</v>
      </c>
      <c r="F48" s="126" t="s">
        <v>10</v>
      </c>
      <c r="G48" s="140" t="s">
        <v>10</v>
      </c>
      <c r="H48" s="265" t="s">
        <v>10</v>
      </c>
    </row>
    <row r="49" spans="1:8">
      <c r="A49" s="86"/>
      <c r="B49" s="70"/>
      <c r="C49" s="43"/>
      <c r="D49" s="19"/>
      <c r="E49" s="12"/>
      <c r="F49" s="14"/>
      <c r="G49" s="116"/>
      <c r="H49" s="15"/>
    </row>
    <row r="50" spans="1:8">
      <c r="A50" s="86"/>
      <c r="B50" s="70"/>
      <c r="C50" s="43" t="s">
        <v>139</v>
      </c>
      <c r="D50" s="19"/>
      <c r="E50" s="12"/>
      <c r="F50" s="69"/>
      <c r="G50" s="46">
        <f>SUM(G49:G49)</f>
        <v>0</v>
      </c>
      <c r="H50" s="84">
        <f>SUM(H49:H49)</f>
        <v>0</v>
      </c>
    </row>
    <row r="51" spans="1:8">
      <c r="A51" s="86"/>
      <c r="B51" s="70"/>
      <c r="C51" s="43" t="s">
        <v>138</v>
      </c>
      <c r="D51" s="125" t="s">
        <v>10</v>
      </c>
      <c r="E51" s="13" t="s">
        <v>10</v>
      </c>
      <c r="F51" s="126" t="s">
        <v>10</v>
      </c>
      <c r="G51" s="140" t="s">
        <v>10</v>
      </c>
      <c r="H51" s="265" t="s">
        <v>10</v>
      </c>
    </row>
    <row r="52" spans="1:8">
      <c r="A52" s="86"/>
      <c r="B52" s="70"/>
      <c r="C52" s="43"/>
      <c r="D52" s="125"/>
      <c r="E52" s="13"/>
      <c r="F52" s="126"/>
      <c r="G52" s="127"/>
      <c r="H52" s="128"/>
    </row>
    <row r="53" spans="1:8" ht="16.5" thickBot="1">
      <c r="A53" s="86"/>
      <c r="B53" s="70"/>
      <c r="C53" s="43" t="s">
        <v>139</v>
      </c>
      <c r="D53" s="125"/>
      <c r="E53" s="13"/>
      <c r="F53" s="126"/>
      <c r="G53" s="266">
        <f>SUM(G52)</f>
        <v>0</v>
      </c>
      <c r="H53" s="290">
        <f>SUM(H52)</f>
        <v>0</v>
      </c>
    </row>
    <row r="54" spans="1:8" ht="16.5" thickBot="1">
      <c r="A54" s="86"/>
      <c r="B54" s="70"/>
      <c r="C54" s="43" t="s">
        <v>12</v>
      </c>
      <c r="D54" s="125"/>
      <c r="E54" s="13"/>
      <c r="F54" s="126"/>
      <c r="G54" s="136">
        <f>+G50+G53</f>
        <v>0</v>
      </c>
      <c r="H54" s="136">
        <f>+H50+H53</f>
        <v>0</v>
      </c>
    </row>
    <row r="55" spans="1:8">
      <c r="A55" s="86"/>
      <c r="B55" s="70"/>
      <c r="C55" s="43"/>
      <c r="D55" s="19"/>
      <c r="E55" s="12"/>
      <c r="F55" s="14"/>
      <c r="G55" s="260"/>
      <c r="H55" s="37"/>
    </row>
    <row r="56" spans="1:8">
      <c r="A56" s="86"/>
      <c r="B56" s="42"/>
      <c r="C56" s="43" t="s">
        <v>5</v>
      </c>
      <c r="D56" s="71"/>
      <c r="E56" s="129"/>
      <c r="F56" s="126"/>
      <c r="G56" s="127"/>
      <c r="H56" s="131"/>
    </row>
    <row r="57" spans="1:8">
      <c r="A57" s="86"/>
      <c r="B57" s="42"/>
      <c r="C57" s="45" t="s">
        <v>11</v>
      </c>
      <c r="D57" s="71" t="s">
        <v>10</v>
      </c>
      <c r="E57" s="129" t="s">
        <v>10</v>
      </c>
      <c r="F57" s="126" t="s">
        <v>10</v>
      </c>
      <c r="G57" s="127" t="s">
        <v>10</v>
      </c>
      <c r="H57" s="131" t="s">
        <v>10</v>
      </c>
    </row>
    <row r="58" spans="1:8">
      <c r="A58" s="86"/>
      <c r="B58" s="42"/>
      <c r="C58" s="45"/>
      <c r="D58" s="71"/>
      <c r="E58" s="129"/>
      <c r="F58" s="126"/>
      <c r="G58" s="127"/>
      <c r="H58" s="131"/>
    </row>
    <row r="59" spans="1:8">
      <c r="A59" s="86"/>
      <c r="B59" s="42"/>
      <c r="C59" s="43" t="s">
        <v>139</v>
      </c>
      <c r="D59" s="71"/>
      <c r="E59" s="129"/>
      <c r="F59" s="126"/>
      <c r="G59" s="127">
        <f>SUM(G58)</f>
        <v>0</v>
      </c>
      <c r="H59" s="156">
        <f>SUM(H58)</f>
        <v>0</v>
      </c>
    </row>
    <row r="60" spans="1:8">
      <c r="A60" s="86"/>
      <c r="B60" s="42"/>
      <c r="C60" s="70" t="s">
        <v>13</v>
      </c>
      <c r="D60" s="71" t="s">
        <v>10</v>
      </c>
      <c r="E60" s="129" t="s">
        <v>10</v>
      </c>
      <c r="F60" s="126" t="s">
        <v>10</v>
      </c>
      <c r="G60" s="127" t="s">
        <v>10</v>
      </c>
      <c r="H60" s="131" t="s">
        <v>10</v>
      </c>
    </row>
    <row r="61" spans="1:8">
      <c r="A61" s="86"/>
      <c r="B61" s="42"/>
      <c r="C61" s="70"/>
      <c r="D61" s="71"/>
      <c r="E61" s="129"/>
      <c r="F61" s="126"/>
      <c r="G61" s="127"/>
      <c r="H61" s="131"/>
    </row>
    <row r="62" spans="1:8">
      <c r="A62" s="86"/>
      <c r="B62" s="42"/>
      <c r="C62" s="43" t="s">
        <v>139</v>
      </c>
      <c r="D62" s="71"/>
      <c r="E62" s="129"/>
      <c r="F62" s="126"/>
      <c r="G62" s="127">
        <f>SUM(G61)</f>
        <v>0</v>
      </c>
      <c r="H62" s="156">
        <f>SUM(H61)</f>
        <v>0</v>
      </c>
    </row>
    <row r="63" spans="1:8">
      <c r="A63" s="86"/>
      <c r="B63" s="42"/>
      <c r="C63" s="43" t="s">
        <v>14</v>
      </c>
      <c r="D63" s="71" t="s">
        <v>10</v>
      </c>
      <c r="E63" s="129" t="s">
        <v>10</v>
      </c>
      <c r="F63" s="126" t="s">
        <v>10</v>
      </c>
      <c r="G63" s="127" t="s">
        <v>10</v>
      </c>
      <c r="H63" s="131" t="s">
        <v>10</v>
      </c>
    </row>
    <row r="64" spans="1:8">
      <c r="A64" s="86"/>
      <c r="B64" s="42"/>
      <c r="C64" s="43"/>
      <c r="D64" s="71"/>
      <c r="E64" s="129"/>
      <c r="F64" s="126"/>
      <c r="G64" s="127"/>
      <c r="H64" s="131"/>
    </row>
    <row r="65" spans="1:8" ht="16.5" thickBot="1">
      <c r="A65" s="86"/>
      <c r="B65" s="42"/>
      <c r="C65" s="43" t="s">
        <v>139</v>
      </c>
      <c r="D65" s="19"/>
      <c r="E65" s="72"/>
      <c r="F65" s="133"/>
      <c r="G65" s="127">
        <f>SUM(G64)</f>
        <v>0</v>
      </c>
      <c r="H65" s="156">
        <f>SUM(H64)</f>
        <v>0</v>
      </c>
    </row>
    <row r="66" spans="1:8" ht="16.5" thickBot="1">
      <c r="A66" s="86"/>
      <c r="B66" s="42"/>
      <c r="C66" s="43" t="s">
        <v>12</v>
      </c>
      <c r="D66" s="19"/>
      <c r="E66" s="72"/>
      <c r="F66" s="133"/>
      <c r="G66" s="136">
        <f>+G65+G62+G59</f>
        <v>0</v>
      </c>
      <c r="H66" s="136">
        <f>SUM(H58:H65)</f>
        <v>0</v>
      </c>
    </row>
    <row r="67" spans="1:8">
      <c r="A67" s="86"/>
      <c r="B67" s="42"/>
      <c r="C67" s="43"/>
      <c r="D67" s="19"/>
      <c r="E67" s="72"/>
      <c r="F67" s="133"/>
      <c r="G67" s="132"/>
      <c r="H67" s="267"/>
    </row>
    <row r="68" spans="1:8">
      <c r="A68" s="86"/>
      <c r="B68" s="42"/>
      <c r="C68" s="43" t="s">
        <v>15</v>
      </c>
      <c r="D68" s="71"/>
      <c r="E68" s="129"/>
      <c r="F68" s="126"/>
      <c r="G68" s="127"/>
      <c r="H68" s="131"/>
    </row>
    <row r="69" spans="1:8">
      <c r="A69" s="86"/>
      <c r="B69" s="42"/>
      <c r="C69" s="43" t="s">
        <v>89</v>
      </c>
      <c r="D69" s="71" t="s">
        <v>10</v>
      </c>
      <c r="E69" s="129" t="s">
        <v>10</v>
      </c>
      <c r="F69" s="126" t="s">
        <v>10</v>
      </c>
      <c r="G69" s="127" t="s">
        <v>10</v>
      </c>
      <c r="H69" s="131" t="s">
        <v>10</v>
      </c>
    </row>
    <row r="70" spans="1:8" ht="16.5" thickBot="1">
      <c r="A70" s="86"/>
      <c r="B70" s="42"/>
      <c r="C70" s="43"/>
      <c r="D70" s="19"/>
      <c r="E70" s="72"/>
      <c r="F70" s="133"/>
      <c r="G70" s="132"/>
      <c r="H70" s="267"/>
    </row>
    <row r="71" spans="1:8" ht="16.5" thickBot="1">
      <c r="A71" s="86"/>
      <c r="B71" s="42"/>
      <c r="C71" s="43" t="s">
        <v>12</v>
      </c>
      <c r="D71" s="19"/>
      <c r="E71" s="72"/>
      <c r="F71" s="133"/>
      <c r="G71" s="136">
        <f>SUM(G70)</f>
        <v>0</v>
      </c>
      <c r="H71" s="136">
        <f>SUM(H70)</f>
        <v>0</v>
      </c>
    </row>
    <row r="72" spans="1:8">
      <c r="A72" s="86"/>
      <c r="B72" s="42"/>
      <c r="C72" s="43" t="s">
        <v>16</v>
      </c>
      <c r="D72" s="19"/>
      <c r="E72" s="72"/>
      <c r="F72" s="133"/>
      <c r="G72" s="46"/>
      <c r="H72" s="248"/>
    </row>
    <row r="73" spans="1:8">
      <c r="A73" s="86"/>
      <c r="B73" s="42"/>
      <c r="C73" s="43" t="s">
        <v>140</v>
      </c>
      <c r="D73" s="19"/>
      <c r="E73" s="72"/>
      <c r="F73" s="283"/>
      <c r="G73" s="130"/>
      <c r="H73" s="15"/>
    </row>
    <row r="74" spans="1:8">
      <c r="A74" s="86">
        <f>+A39+1</f>
        <v>27</v>
      </c>
      <c r="B74" s="64" t="s">
        <v>224</v>
      </c>
      <c r="C74" s="43" t="s">
        <v>225</v>
      </c>
      <c r="D74" s="19"/>
      <c r="E74" s="72"/>
      <c r="F74" s="283">
        <v>527.6</v>
      </c>
      <c r="G74" s="130">
        <v>52.76</v>
      </c>
      <c r="H74" s="134">
        <f>(G74/$G$79)*100</f>
        <v>3.1705374297471764</v>
      </c>
    </row>
    <row r="75" spans="1:8">
      <c r="A75" s="86"/>
      <c r="B75" s="42"/>
      <c r="C75" s="43"/>
      <c r="D75" s="19"/>
      <c r="E75" s="72"/>
      <c r="F75" s="283"/>
      <c r="G75" s="130"/>
      <c r="H75" s="248"/>
    </row>
    <row r="76" spans="1:8">
      <c r="A76" s="86"/>
      <c r="B76" s="42"/>
      <c r="C76" s="43" t="s">
        <v>100</v>
      </c>
      <c r="D76" s="19"/>
      <c r="E76" s="135"/>
      <c r="F76" s="69"/>
      <c r="G76" s="249">
        <f>G79-G45-G54-G66-G74-G71</f>
        <v>-24.427684000000234</v>
      </c>
      <c r="H76" s="134">
        <f>(G76/$G$79)*100</f>
        <v>-1.4679470516307236</v>
      </c>
    </row>
    <row r="77" spans="1:8" ht="16.5" thickBot="1">
      <c r="A77" s="86"/>
      <c r="B77" s="42"/>
      <c r="C77" s="43"/>
      <c r="D77" s="19"/>
      <c r="E77" s="135"/>
      <c r="F77" s="69"/>
      <c r="G77" s="249"/>
      <c r="H77" s="134"/>
    </row>
    <row r="78" spans="1:8" ht="16.5" thickBot="1">
      <c r="A78" s="86"/>
      <c r="B78" s="42"/>
      <c r="C78" s="43" t="s">
        <v>12</v>
      </c>
      <c r="D78" s="19"/>
      <c r="E78" s="135"/>
      <c r="F78" s="69"/>
      <c r="G78" s="136">
        <f>+G76+G74</f>
        <v>28.332315999999764</v>
      </c>
      <c r="H78" s="136">
        <f>+H76+H74</f>
        <v>1.7025903781164529</v>
      </c>
    </row>
    <row r="79" spans="1:8" ht="16.5" thickBot="1">
      <c r="A79" s="243"/>
      <c r="B79" s="244"/>
      <c r="C79" s="245" t="s">
        <v>17</v>
      </c>
      <c r="D79" s="245"/>
      <c r="E79" s="246"/>
      <c r="F79" s="247"/>
      <c r="G79" s="136">
        <v>1664.0711919999999</v>
      </c>
      <c r="H79" s="122">
        <f>+H45+H54+H66+H71+H78</f>
        <v>100</v>
      </c>
    </row>
    <row r="80" spans="1:8">
      <c r="A80" s="22"/>
      <c r="B80" s="22"/>
      <c r="C80" s="80"/>
      <c r="D80" s="80"/>
      <c r="E80" s="27"/>
      <c r="F80" s="25"/>
      <c r="G80" s="102"/>
      <c r="H80" s="187"/>
    </row>
    <row r="81" spans="1:11">
      <c r="A81" s="22"/>
      <c r="B81" s="22"/>
      <c r="C81" s="80"/>
      <c r="D81" s="80"/>
      <c r="E81" s="27"/>
      <c r="F81" s="25"/>
      <c r="G81" s="102"/>
      <c r="H81" s="187"/>
    </row>
    <row r="82" spans="1:11" s="11" customFormat="1">
      <c r="A82" s="34"/>
      <c r="B82" s="24"/>
      <c r="C82" s="24" t="s">
        <v>18</v>
      </c>
      <c r="D82" s="24"/>
      <c r="E82" s="76"/>
      <c r="F82" s="36"/>
      <c r="G82" s="33"/>
      <c r="H82" s="26"/>
      <c r="I82" s="44"/>
    </row>
    <row r="83" spans="1:11" s="11" customFormat="1">
      <c r="A83" s="34"/>
      <c r="B83" s="24"/>
      <c r="C83" s="24"/>
      <c r="D83" s="24"/>
      <c r="E83" s="31"/>
      <c r="F83" s="216"/>
      <c r="G83" s="217"/>
      <c r="H83" s="26"/>
      <c r="I83" s="44"/>
    </row>
    <row r="84" spans="1:11" s="11" customFormat="1" ht="18.75">
      <c r="A84" s="34"/>
      <c r="B84" s="28">
        <v>1</v>
      </c>
      <c r="C84" s="145" t="s">
        <v>19</v>
      </c>
      <c r="D84" s="18"/>
      <c r="E84" s="27"/>
      <c r="F84" s="25"/>
      <c r="G84" s="26"/>
      <c r="H84" s="26"/>
      <c r="I84" s="44"/>
    </row>
    <row r="85" spans="1:11" s="11" customFormat="1" ht="18.75">
      <c r="A85" s="34"/>
      <c r="B85" s="28">
        <v>2</v>
      </c>
      <c r="C85" s="145" t="s">
        <v>20</v>
      </c>
      <c r="D85" s="18"/>
      <c r="E85" s="27"/>
      <c r="F85" s="25"/>
      <c r="G85" s="26"/>
      <c r="H85" s="26"/>
      <c r="I85" s="44"/>
      <c r="J85" s="17"/>
      <c r="K85" s="17"/>
    </row>
    <row r="86" spans="1:11" s="17" customFormat="1" ht="18.75">
      <c r="A86" s="34"/>
      <c r="B86" s="28">
        <v>3</v>
      </c>
      <c r="C86" s="99" t="s">
        <v>312</v>
      </c>
      <c r="D86" s="18"/>
      <c r="E86" s="27"/>
      <c r="F86" s="25"/>
      <c r="G86" s="26"/>
      <c r="H86" s="26"/>
      <c r="I86" s="44"/>
    </row>
    <row r="87" spans="1:11" s="17" customFormat="1" ht="18.75">
      <c r="A87" s="34"/>
      <c r="B87" s="28"/>
      <c r="C87" s="99" t="s">
        <v>313</v>
      </c>
      <c r="D87" s="18"/>
      <c r="E87" s="27"/>
      <c r="F87" s="25"/>
      <c r="G87" s="26"/>
      <c r="H87" s="26"/>
      <c r="I87" s="44"/>
    </row>
    <row r="88" spans="1:11" s="17" customFormat="1" ht="18.75">
      <c r="B88" s="28"/>
      <c r="C88" s="99" t="s">
        <v>314</v>
      </c>
      <c r="D88" s="18"/>
      <c r="E88" s="27"/>
      <c r="F88" s="216"/>
      <c r="G88" s="217"/>
      <c r="H88" s="26"/>
      <c r="I88" s="44"/>
    </row>
    <row r="89" spans="1:11" s="17" customFormat="1" ht="18.75">
      <c r="B89" s="28"/>
      <c r="C89" s="99" t="s">
        <v>315</v>
      </c>
      <c r="D89" s="18"/>
      <c r="E89" s="27"/>
      <c r="F89" s="25"/>
      <c r="G89" s="26"/>
      <c r="H89" s="26"/>
      <c r="I89" s="44"/>
    </row>
    <row r="90" spans="1:11" s="17" customFormat="1" ht="18.75">
      <c r="B90" s="28">
        <v>4</v>
      </c>
      <c r="C90" s="99" t="s">
        <v>372</v>
      </c>
      <c r="D90" s="18"/>
      <c r="E90" s="27"/>
      <c r="F90" s="25"/>
      <c r="G90" s="26"/>
      <c r="H90" s="26"/>
      <c r="I90" s="44"/>
    </row>
    <row r="91" spans="1:11" s="17" customFormat="1" ht="18.75">
      <c r="B91" s="183"/>
      <c r="C91" s="99" t="s">
        <v>373</v>
      </c>
      <c r="D91" s="18"/>
      <c r="E91" s="27"/>
      <c r="F91" s="25"/>
      <c r="G91" s="26"/>
      <c r="H91" s="26"/>
      <c r="I91" s="44"/>
    </row>
    <row r="92" spans="1:11" s="17" customFormat="1" ht="18.75">
      <c r="B92" s="28"/>
      <c r="C92" s="99" t="s">
        <v>374</v>
      </c>
      <c r="D92" s="18"/>
      <c r="E92" s="27"/>
      <c r="F92" s="25"/>
      <c r="G92" s="26"/>
      <c r="H92" s="26"/>
      <c r="I92" s="29"/>
    </row>
    <row r="93" spans="1:11" s="17" customFormat="1" ht="18.75">
      <c r="B93" s="28"/>
      <c r="C93" s="99" t="s">
        <v>375</v>
      </c>
      <c r="D93" s="18"/>
      <c r="E93" s="27"/>
      <c r="F93" s="25"/>
      <c r="G93" s="26"/>
      <c r="H93" s="26"/>
      <c r="I93" s="29"/>
    </row>
    <row r="94" spans="1:11" s="17" customFormat="1" ht="18.75">
      <c r="B94" s="28">
        <v>5</v>
      </c>
      <c r="C94" s="144" t="s">
        <v>88</v>
      </c>
      <c r="D94" s="18"/>
      <c r="E94" s="27"/>
      <c r="F94" s="25"/>
      <c r="G94" s="26"/>
      <c r="H94" s="26"/>
      <c r="I94" s="29"/>
    </row>
    <row r="95" spans="1:11" s="17" customFormat="1" ht="18.75">
      <c r="B95" s="28"/>
      <c r="C95" s="144" t="s">
        <v>78</v>
      </c>
      <c r="D95" s="18"/>
      <c r="E95" s="27"/>
      <c r="F95" s="25"/>
      <c r="G95" s="26"/>
      <c r="H95" s="26"/>
      <c r="I95" s="29"/>
    </row>
    <row r="96" spans="1:11" s="17" customFormat="1" ht="18.75">
      <c r="B96" s="28">
        <v>6</v>
      </c>
      <c r="C96" s="145" t="s">
        <v>204</v>
      </c>
      <c r="D96" s="18"/>
      <c r="E96" s="27"/>
      <c r="F96" s="25"/>
      <c r="G96" s="26"/>
      <c r="H96" s="26"/>
      <c r="I96" s="29"/>
    </row>
    <row r="97" spans="1:9" s="17" customFormat="1" ht="18.75">
      <c r="B97" s="28">
        <v>7</v>
      </c>
      <c r="C97" s="145" t="s">
        <v>205</v>
      </c>
      <c r="D97" s="18"/>
      <c r="E97" s="27"/>
      <c r="F97" s="25"/>
      <c r="G97" s="26"/>
      <c r="H97" s="26"/>
      <c r="I97" s="29"/>
    </row>
    <row r="98" spans="1:9" s="17" customFormat="1" ht="18.75">
      <c r="B98" s="28">
        <v>8</v>
      </c>
      <c r="C98" s="145" t="s">
        <v>275</v>
      </c>
      <c r="D98" s="18"/>
      <c r="E98" s="27"/>
      <c r="F98" s="25"/>
      <c r="G98" s="26"/>
      <c r="H98" s="29"/>
      <c r="I98" s="30"/>
    </row>
    <row r="99" spans="1:9" s="17" customFormat="1" ht="18.75">
      <c r="B99" s="28">
        <v>9</v>
      </c>
      <c r="C99" s="145" t="s">
        <v>206</v>
      </c>
      <c r="D99" s="18"/>
      <c r="E99" s="31"/>
      <c r="F99" s="25"/>
      <c r="G99" s="26"/>
      <c r="H99" s="29"/>
      <c r="I99" s="29"/>
    </row>
    <row r="100" spans="1:9" s="17" customFormat="1">
      <c r="E100" s="32"/>
      <c r="F100" s="25"/>
      <c r="G100" s="29"/>
      <c r="H100" s="29"/>
      <c r="I100" s="29"/>
    </row>
    <row r="101" spans="1:9" s="17" customFormat="1">
      <c r="E101" s="32"/>
      <c r="F101" s="25"/>
      <c r="G101" s="29"/>
      <c r="H101" s="29"/>
      <c r="I101" s="29"/>
    </row>
    <row r="102" spans="1:9" s="17" customFormat="1">
      <c r="E102" s="32"/>
      <c r="F102" s="25"/>
      <c r="G102" s="29"/>
      <c r="H102" s="26"/>
      <c r="I102" s="29"/>
    </row>
    <row r="103" spans="1:9" s="11" customFormat="1">
      <c r="A103" s="17"/>
      <c r="B103" s="17"/>
      <c r="C103" s="17"/>
      <c r="D103" s="17"/>
      <c r="E103" s="32"/>
      <c r="F103" s="25"/>
      <c r="G103" s="29"/>
      <c r="H103" s="33"/>
      <c r="I103" s="29"/>
    </row>
    <row r="104" spans="1:9" s="11" customFormat="1">
      <c r="A104" s="22"/>
      <c r="B104" s="18"/>
      <c r="C104" s="18"/>
      <c r="D104" s="18"/>
      <c r="E104" s="218"/>
      <c r="F104" s="25"/>
      <c r="G104" s="26"/>
      <c r="H104" s="33"/>
      <c r="I104" s="29"/>
    </row>
    <row r="105" spans="1:9" s="11" customFormat="1">
      <c r="A105" s="34"/>
      <c r="B105" s="34"/>
      <c r="C105" s="35"/>
      <c r="D105" s="35"/>
      <c r="E105" s="2"/>
      <c r="F105" s="36"/>
      <c r="G105" s="33"/>
      <c r="H105" s="33"/>
      <c r="I105" s="29"/>
    </row>
    <row r="106" spans="1:9" s="11" customFormat="1">
      <c r="A106" s="34"/>
      <c r="B106" s="34"/>
      <c r="C106" s="35"/>
      <c r="D106" s="35"/>
      <c r="E106" s="2"/>
      <c r="F106" s="36"/>
      <c r="G106" s="33"/>
      <c r="H106" s="33"/>
      <c r="I106" s="29"/>
    </row>
    <row r="107" spans="1:9" s="11" customFormat="1">
      <c r="A107" s="34"/>
      <c r="B107" s="34"/>
      <c r="C107" s="35"/>
      <c r="D107" s="35"/>
      <c r="E107" s="2"/>
      <c r="F107" s="36"/>
      <c r="G107" s="33"/>
      <c r="H107" s="33"/>
      <c r="I107" s="29"/>
    </row>
    <row r="108" spans="1:9" s="11" customFormat="1">
      <c r="A108" s="34"/>
      <c r="B108" s="34"/>
      <c r="C108" s="35"/>
      <c r="D108" s="35"/>
      <c r="E108" s="2"/>
      <c r="F108" s="36"/>
      <c r="G108" s="33"/>
      <c r="H108" s="33"/>
      <c r="I108" s="29"/>
    </row>
    <row r="109" spans="1:9" s="11" customFormat="1">
      <c r="A109" s="34"/>
      <c r="B109" s="34"/>
      <c r="C109" s="35"/>
      <c r="D109" s="35"/>
      <c r="E109" s="2"/>
      <c r="F109" s="36"/>
      <c r="G109" s="33"/>
      <c r="H109" s="33"/>
      <c r="I109" s="29"/>
    </row>
    <row r="110" spans="1:9" s="11" customFormat="1">
      <c r="A110" s="34"/>
      <c r="B110" s="34"/>
      <c r="C110" s="35"/>
      <c r="D110" s="35"/>
      <c r="E110" s="2"/>
      <c r="F110" s="36"/>
      <c r="G110" s="33"/>
      <c r="H110" s="33"/>
      <c r="I110" s="29"/>
    </row>
    <row r="111" spans="1:9" s="11" customFormat="1">
      <c r="A111" s="34"/>
      <c r="B111" s="34"/>
      <c r="C111" s="35"/>
      <c r="D111" s="35"/>
      <c r="E111" s="2"/>
      <c r="F111" s="36"/>
      <c r="G111" s="33"/>
      <c r="H111" s="33"/>
      <c r="I111" s="29"/>
    </row>
    <row r="112" spans="1:9" s="11" customFormat="1">
      <c r="A112" s="34"/>
      <c r="B112" s="34"/>
      <c r="C112" s="35"/>
      <c r="D112" s="35"/>
      <c r="E112" s="2"/>
      <c r="F112" s="36"/>
      <c r="G112" s="33"/>
      <c r="H112" s="33"/>
      <c r="I112" s="29"/>
    </row>
    <row r="113" spans="1:5">
      <c r="A113" s="34"/>
      <c r="B113" s="34"/>
      <c r="C113" s="35"/>
      <c r="D113" s="35"/>
      <c r="E113" s="2"/>
    </row>
    <row r="114" spans="1:5">
      <c r="A114" s="34"/>
      <c r="B114" s="34"/>
      <c r="C114" s="35"/>
      <c r="D114" s="35"/>
      <c r="E114" s="2"/>
    </row>
  </sheetData>
  <phoneticPr fontId="0" type="noConversion"/>
  <pageMargins left="0.75" right="0.75" top="1" bottom="1" header="0.5" footer="0.5"/>
  <pageSetup scale="4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qAF</vt:lpstr>
      <vt:lpstr>qActive</vt:lpstr>
      <vt:lpstr>qL&amp;MF</vt:lpstr>
      <vt:lpstr>qSCF</vt:lpstr>
      <vt:lpstr>qIF</vt:lpstr>
      <vt:lpstr>qFF</vt:lpstr>
      <vt:lpstr>qMCF</vt:lpstr>
      <vt:lpstr>qCF</vt:lpstr>
      <vt:lpstr>qTP</vt:lpstr>
      <vt:lpstr>qMAF</vt:lpstr>
      <vt:lpstr>qLF</vt:lpstr>
      <vt:lpstr>qMMF</vt:lpstr>
      <vt:lpstr>qDB</vt:lpstr>
      <vt:lpstr>qActive!Print_Area</vt:lpstr>
      <vt:lpstr>qAF!Print_Area</vt:lpstr>
      <vt:lpstr>qCF!Print_Area</vt:lpstr>
      <vt:lpstr>qDB!Print_Area</vt:lpstr>
      <vt:lpstr>qIF!Print_Area</vt:lpstr>
      <vt:lpstr>'qL&amp;MF'!Print_Area</vt:lpstr>
      <vt:lpstr>qLF!Print_Area</vt:lpstr>
      <vt:lpstr>qMAF!Print_Area</vt:lpstr>
      <vt:lpstr>qMCF!Print_Area</vt:lpstr>
      <vt:lpstr>qMMF!Print_Area</vt:lpstr>
      <vt:lpstr>qSCF!Print_Area</vt:lpstr>
      <vt:lpstr>qTP!Print_Area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Ganesh Dhumal</cp:lastModifiedBy>
  <cp:lastPrinted>2017-02-06T06:28:36Z</cp:lastPrinted>
  <dcterms:created xsi:type="dcterms:W3CDTF">2009-10-09T05:34:35Z</dcterms:created>
  <dcterms:modified xsi:type="dcterms:W3CDTF">2020-10-15T13:44:09Z</dcterms:modified>
</cp:coreProperties>
</file>